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January 2023\"/>
    </mc:Choice>
  </mc:AlternateContent>
  <xr:revisionPtr revIDLastSave="0" documentId="13_ncr:1_{F23532BD-4585-49FC-85B1-DBD4929ACEA0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Annette</author>
    <author>Head Ellie-Mae</author>
    <author>Williams Wendy</author>
    <author>Peeters Louise</author>
    <author>Connors Rosemary</author>
    <author>Dark Sue</author>
    <author>Potts Helen</author>
    <author>Lewis-Watkins Louise</author>
    <author>Taylor Jane</author>
    <author>Richards Susan</author>
    <author>Keefe Rosalind</author>
    <author>James Claire</author>
  </authors>
  <commentList>
    <comment ref="S15" authorId="0" shapeId="0" xr:uid="{17884121-0213-4148-9355-17A7C4A6183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5" authorId="0" shapeId="0" xr:uid="{64042C2C-251E-4A92-9D73-837AE4817AB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5" authorId="1" shapeId="0" xr:uid="{1273D4B0-52BE-463C-86B6-86353061FDD1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5" authorId="1" shapeId="0" xr:uid="{F3EF4DDE-03A9-4DC8-8E64-D14D663E473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6" authorId="0" shapeId="0" xr:uid="{AF6F4890-5EBA-4C69-BB58-24AA0C2E774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6" authorId="1" shapeId="0" xr:uid="{30606888-9C68-4775-94AB-6BE562134CF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17" authorId="2" shapeId="0" xr:uid="{76781483-BCF0-4D7A-9FE8-22AE44629771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17" authorId="3" shapeId="0" xr:uid="{CEE75AD2-BA6A-443C-8B40-32D2B21B66F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7" authorId="0" shapeId="0" xr:uid="{3AE7C43B-1461-45A4-872B-F12A45048FF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17" authorId="1" shapeId="0" xr:uid="{2B6B6E9A-5297-4AB9-BE05-6C714A77CCA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8" authorId="3" shapeId="0" xr:uid="{C900AA4C-D1CA-4A0A-9CF7-C2C0F5F414C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9" authorId="0" shapeId="0" xr:uid="{47DACA7C-A3F2-4C5E-A6D9-8787B944D43D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20" authorId="3" shapeId="0" xr:uid="{DDBADAA9-1488-411D-BD81-9DAD31F2934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0" authorId="3" shapeId="0" xr:uid="{945F8856-9C09-437B-BD7A-BCD67F1FE5A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N20" authorId="4" shapeId="0" xr:uid="{D2982CEE-9960-4D6E-9799-C535301B6D88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1" authorId="3" shapeId="0" xr:uid="{3DE51DB7-2C37-41A1-952D-343656271DA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1" authorId="1" shapeId="0" xr:uid="{388EA0F5-0748-48BA-A0F1-23971F69B1C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1" authorId="1" shapeId="0" xr:uid="{715DE0F1-CF9E-44C3-BC08-4BA5CBD67B1E}">
      <text>
        <r>
          <rPr>
            <b/>
            <sz val="9"/>
            <color indexed="81"/>
            <rFont val="Tahoma"/>
            <family val="2"/>
          </rPr>
          <t xml:space="preserve">Head Ellie-Mae
</t>
        </r>
        <r>
          <rPr>
            <sz val="9"/>
            <color indexed="81"/>
            <rFont val="Tahoma"/>
            <family val="2"/>
          </rPr>
          <t>Code 1</t>
        </r>
      </text>
    </comment>
    <comment ref="S22" authorId="0" shapeId="0" xr:uid="{C43F05A8-4F3D-4CF9-A0AE-81FDA4A9DA7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3" authorId="2" shapeId="0" xr:uid="{29FB5FE6-0723-40C5-835A-44AE1B6820C1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3" authorId="3" shapeId="0" xr:uid="{743F2315-F50F-4DC3-9443-B3A401E6BE4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3" authorId="3" shapeId="0" xr:uid="{4DF2F252-AFF4-4B27-B63F-BB73A2ACF18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3" authorId="4" shapeId="0" xr:uid="{92B06FE9-E8C9-4B46-930C-63D6865C2918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4" authorId="3" shapeId="0" xr:uid="{00D3C99F-E34D-42BD-95BE-A4513AF5E51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4" authorId="0" shapeId="0" xr:uid="{0355DE37-77C6-4B47-9BBE-9ED8A386FE7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4" authorId="4" shapeId="0" xr:uid="{3BABDA2E-1DA3-4B0B-B534-B3DFD4656618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4" authorId="4" shapeId="0" xr:uid="{A0402BBA-454B-45D3-B7BB-060148CB01D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5" authorId="0" shapeId="0" xr:uid="{9170A24A-445A-41D5-B366-093C2F6AA99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J25" authorId="4" shapeId="0" xr:uid="{6E51279B-C090-4A94-A38E-7EAB7C7E4114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5" authorId="4" shapeId="0" xr:uid="{4F8FB74B-5F73-4FEF-8C90-55A2082E44AB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5" authorId="4" shapeId="0" xr:uid="{FAC19816-BBD0-4D8E-BCF1-86D269571DA3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26" authorId="2" shapeId="0" xr:uid="{1FA8C294-189F-43BD-9007-C2E70F8AC71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6" authorId="3" shapeId="0" xr:uid="{04E10109-AE15-4F1A-B53A-F0CADD59892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26" authorId="0" shapeId="0" xr:uid="{E5DE350B-C2EA-48E4-BBD6-63E0BA70BA0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J26" authorId="4" shapeId="0" xr:uid="{306EE137-5817-4A7C-AA72-F2877C7AB205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K26" authorId="4" shapeId="0" xr:uid="{AAB80BC5-F956-4399-BF63-136AB0C9A317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6" authorId="4" shapeId="0" xr:uid="{9512F45E-7B77-483C-AAC1-67AB57640CAE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26" authorId="4" shapeId="0" xr:uid="{FB116574-A86A-49BC-BCBC-09C13AEA0E03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7" authorId="0" shapeId="0" xr:uid="{B03C0223-4F9A-4A58-9EA0-E76D83A34E2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27" authorId="4" shapeId="0" xr:uid="{FF73E277-13C9-4EE6-A8A0-FF64F7F176F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8" authorId="3" shapeId="0" xr:uid="{27654CE3-1D03-47D2-8778-E6281534808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8" authorId="3" shapeId="0" xr:uid="{0A436FD6-E7A0-4259-A6B9-D1B6F24CCD6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8" authorId="0" shapeId="0" xr:uid="{7565CA5F-7009-4073-A3E4-014B38839AE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8" authorId="5" shapeId="0" xr:uid="{3AAE6D2A-813A-49F5-82B5-8406C435DAF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9" authorId="3" shapeId="0" xr:uid="{FD71BF64-3E32-4651-BDA8-C0409B672FE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9" authorId="0" shapeId="0" xr:uid="{11DF46F3-C26C-46A5-9204-97CE8D43A7F0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30" authorId="2" shapeId="0" xr:uid="{D9D010C3-CE8E-4EA6-8DF6-88412B76640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30" authorId="3" shapeId="0" xr:uid="{7A3435AB-32AE-413A-A917-28FFF4F2E5D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0" authorId="3" shapeId="0" xr:uid="{CD0692E2-BE77-4280-B6A7-4BDAB33FE66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0" authorId="0" shapeId="0" xr:uid="{AF1A4F32-C84B-436E-A7AD-00B1B1188BB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0" authorId="4" shapeId="0" xr:uid="{1F6720F3-4E60-41F0-84E2-52D3C67993B0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1" authorId="4" shapeId="0" xr:uid="{9A83D305-6695-489A-8A8D-14A1A08987A1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2" authorId="4" shapeId="0" xr:uid="{B3257EAF-9FA3-4A9A-A7DE-4A8979519CB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AS33" authorId="4" shapeId="0" xr:uid="{B3C07582-891D-4F0A-BB3F-EC925A2E6BF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V33" authorId="1" shapeId="0" xr:uid="{DFB6FEE2-7F7A-416F-8FCA-FDC841F3D09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4" authorId="1" shapeId="0" xr:uid="{ACF60DB9-4EBC-4628-8541-1B734F965E7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5" authorId="1" shapeId="0" xr:uid="{62A2AB8B-E1C6-4354-A9C2-F7B10A050C0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7" authorId="3" shapeId="0" xr:uid="{26CD405B-E228-4139-A4A9-D3890733601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D37" authorId="6" shapeId="0" xr:uid="{62B797CF-1901-4D9A-89CA-C0CADF3F9A13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R37" authorId="4" shapeId="0" xr:uid="{C1068906-3275-406B-B4FC-EE256AF02A49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7" authorId="4" shapeId="0" xr:uid="{46A5B9AD-2724-4C75-A335-271C0FA5CF2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8" authorId="3" shapeId="0" xr:uid="{95E6D218-D1AA-4B03-B568-20E1575022E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8" authorId="3" shapeId="0" xr:uid="{8249D642-47A3-4856-A878-F61BC509E3E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39" authorId="3" shapeId="0" xr:uid="{9267697C-2D4D-4731-8B8F-E235FEC2404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39" authorId="1" shapeId="0" xr:uid="{042D0D29-8C56-4F87-B785-3FCF41CC8B34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0" authorId="1" shapeId="0" xr:uid="{72AB99EF-C3BE-4368-A1AC-58B859A2F63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41" authorId="5" shapeId="0" xr:uid="{E62F1799-F7B6-43DB-AF83-1F0F9FDC4292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42" authorId="2" shapeId="0" xr:uid="{88772556-2068-4EDA-8AAA-9648E02C11E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R42" authorId="1" shapeId="0" xr:uid="{D6ABD90E-0788-4EA5-92CB-23952227EFC3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44" authorId="2" shapeId="0" xr:uid="{3F672C37-90E1-4D08-827A-B6122CDC9C0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44" authorId="0" shapeId="0" xr:uid="{8C0AAC04-E6E4-4504-93D7-5276BB6CED3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44" authorId="1" shapeId="0" xr:uid="{F6A6158F-E808-4A6D-AFF6-9DE898D4703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45" authorId="1" shapeId="0" xr:uid="{2BF40298-181D-455B-9B34-89A41083BFF0}">
      <text>
        <r>
          <rPr>
            <b/>
            <sz val="9"/>
            <color indexed="81"/>
            <rFont val="Tahoma"/>
            <family val="2"/>
          </rPr>
          <t xml:space="preserve">Head Ellie-Mae:
</t>
        </r>
        <r>
          <rPr>
            <sz val="9"/>
            <color indexed="81"/>
            <rFont val="Tahoma"/>
            <family val="2"/>
          </rPr>
          <t>Code 1</t>
        </r>
      </text>
    </comment>
    <comment ref="D56" authorId="7" shapeId="0" xr:uid="{E3A8794B-2CAB-4D8C-ACE0-4815DB43DA4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6" authorId="7" shapeId="0" xr:uid="{F7848402-2217-42F5-80B1-48CD8FDFDEF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7" authorId="7" shapeId="0" xr:uid="{332B6965-6153-4887-89F0-67EA90AF5C8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8" authorId="7" shapeId="0" xr:uid="{49ECD65C-F905-44F4-84BF-58BEB59734A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58" authorId="7" shapeId="0" xr:uid="{68A6B223-E3F9-410D-8156-7AB3643236A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9" authorId="7" shapeId="0" xr:uid="{C6D1D948-3855-43ED-B2C1-C13FE08F94C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59" authorId="7" shapeId="0" xr:uid="{64773091-FBD2-43F5-AD3B-0D5139CF6D4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0" authorId="7" shapeId="0" xr:uid="{F519981F-5B30-40AD-ACD1-8D24027561A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E60" authorId="7" shapeId="0" xr:uid="{4A0C3B0E-F844-4F30-868E-1540A6FBD8B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60" authorId="7" shapeId="0" xr:uid="{E76C7A97-D1B0-429A-AD44-52FCB8515C2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61" authorId="7" shapeId="0" xr:uid="{F1EA7690-5DC2-493E-BD1D-C3CAF43A1DD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2" authorId="7" shapeId="0" xr:uid="{7384C410-9FA4-4E6C-9532-4503174F8BE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2" authorId="7" shapeId="0" xr:uid="{39459CEC-9E9A-4799-BFE4-6A6C79BDA2C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2" authorId="7" shapeId="0" xr:uid="{69753251-1B12-47B4-A95C-B79C5CCE24E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62" authorId="8" shapeId="0" xr:uid="{86941C97-9D99-439A-8021-01B7109CEA4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3" authorId="7" shapeId="0" xr:uid="{37E5611E-9455-45B6-8690-53442BD6016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63" authorId="7" shapeId="0" xr:uid="{61606008-003C-48AC-92F1-D9D83353A3A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7" shapeId="0" xr:uid="{126B4A11-A6C9-4DC0-9C7E-08BF9DE513E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64" authorId="9" shapeId="0" xr:uid="{1FC42CF0-38C3-44C0-96B4-83D900DFBFC7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5" authorId="7" shapeId="0" xr:uid="{91E72B15-794A-492E-B624-68756DF9C34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5" authorId="7" shapeId="0" xr:uid="{07E4153A-570E-4A9D-A3ED-0730F9FF086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65" authorId="9" shapeId="0" xr:uid="{E0FA8570-1F6C-4579-8414-8FA16E8FC28E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7" authorId="7" shapeId="0" xr:uid="{A7BC6DD1-D2CC-472D-A80C-BADFD36B354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8" authorId="7" shapeId="0" xr:uid="{36FA0324-9478-470D-84B4-A6B421D0A9D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1" authorId="7" shapeId="0" xr:uid="{E8E78CFB-78DD-4C67-913D-644083BA4FC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1" authorId="7" shapeId="0" xr:uid="{C970F795-5D3B-4536-BD40-3D91EDBC484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7" shapeId="0" xr:uid="{F5DEFDEF-EE47-41A4-8A78-4AE03E36FDD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4" authorId="7" shapeId="0" xr:uid="{9F033272-F817-474D-A1CB-9E7C5ED9406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4" authorId="9" shapeId="0" xr:uid="{524D76E8-2E01-4C8A-9377-20E70ED9629C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5" authorId="7" shapeId="0" xr:uid="{7EFBCFC4-2EBF-41DF-AEA4-F8CEC96864C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5" authorId="9" shapeId="0" xr:uid="{A9BCF304-6B2E-4EAB-9FC3-7367AAC84262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7" shapeId="0" xr:uid="{BC367C9E-AD74-44D1-BCEF-66F6544ECC4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6" authorId="9" shapeId="0" xr:uid="{D33D9070-6C20-4360-A766-F7F99766528A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7" authorId="7" shapeId="0" xr:uid="{1D72D508-A75D-4368-8955-AFD71E85826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8" authorId="7" shapeId="0" xr:uid="{7660351A-E3E7-49C8-B874-254F38C0B40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9" authorId="7" shapeId="0" xr:uid="{083089F1-CFDC-4D0C-9876-D7FCFE9E41C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0" authorId="7" shapeId="0" xr:uid="{4C179637-0D51-4EA5-A73B-BCBF9B2E2F2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0" authorId="7" shapeId="0" xr:uid="{B84E2CFE-F0E7-475C-B5D3-5C4C9338CBE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1" authorId="7" shapeId="0" xr:uid="{FC9E50D8-CDE9-4170-ADE1-62F4D30BE5F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1" authorId="7" shapeId="0" xr:uid="{C096706F-1EB6-4DD7-BE45-436060C3C5C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2" authorId="7" shapeId="0" xr:uid="{EE6BCA94-FF1D-4A3A-9FF2-52AADB07213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4" authorId="7" shapeId="0" xr:uid="{8889AC05-4CEC-49B8-A89F-CB36B739E4A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85" authorId="7" shapeId="0" xr:uid="{0FF27EA6-B08C-4E48-9A3A-08B28E50585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85" authorId="9" shapeId="0" xr:uid="{CD89059C-7F83-43FE-81BB-884CBAE4A911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X98" authorId="10" shapeId="0" xr:uid="{B639AE77-B61D-4C5D-A1E7-F80ED1C307A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10" shapeId="0" xr:uid="{50F22EE2-3E78-40B4-A631-7FADFFEE32D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10" shapeId="0" xr:uid="{1D9450B7-2232-4885-9037-5C7D6EA809E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0" authorId="10" shapeId="0" xr:uid="{308DE5F4-A7F3-4A99-B346-2529C5E116A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2" authorId="10" shapeId="0" xr:uid="{62237659-8C60-49D7-96F9-8A37EC00A9C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02" authorId="10" shapeId="0" xr:uid="{2EB71C04-BDFE-485F-99E3-BEA3318E56E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2" authorId="10" shapeId="0" xr:uid="{7E59B960-DE5C-4D09-9927-56789883F71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10" shapeId="0" xr:uid="{7102E616-0273-4694-B8AF-9DE544C4FD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3" authorId="10" shapeId="0" xr:uid="{DFC698B0-FFBC-4BB7-81E7-E2B3F457222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4" authorId="10" shapeId="0" xr:uid="{93E73FBE-98DC-4F82-978F-B90DC4D4359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10" shapeId="0" xr:uid="{110E0566-B9CC-487A-9313-95BF5188F65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7" authorId="10" shapeId="0" xr:uid="{1E908ACD-755F-4FAB-BE36-CC573F700F6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7" authorId="10" shapeId="0" xr:uid="{659B89C5-D6EA-481D-BE7C-E7C07192FC9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9" authorId="11" shapeId="0" xr:uid="{F2D70A8C-CEFF-4AF9-B0C8-369226E120DF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9" authorId="10" shapeId="0" xr:uid="{95D790B6-32D0-49A5-8CE6-0BF363C724B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10" shapeId="0" xr:uid="{0578E8FA-667F-4281-816E-583B3EEC962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4" authorId="10" shapeId="0" xr:uid="{EE9AE28F-8550-4AED-B6A0-833358413CB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0" shapeId="0" xr:uid="{4CD52FCC-C154-4E24-94A1-9275C57AFAD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10" shapeId="0" xr:uid="{4357E0B4-C493-4BCE-A61D-45DA78C99A2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6" authorId="10" shapeId="0" xr:uid="{D4932929-B1EB-4BB6-BB37-165FDF4A73B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10" shapeId="0" xr:uid="{3D165F39-70F8-486A-8F06-0DC8BB249F3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10" shapeId="0" xr:uid="{99E4A76B-577C-485A-96BA-C9035FB1068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10" shapeId="0" xr:uid="{7E7BAC13-4848-45FE-A52C-AB17E835735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4" authorId="10" shapeId="0" xr:uid="{35756412-2B48-49BB-944E-554B9E14050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<sst xmlns="http://schemas.openxmlformats.org/spreadsheetml/2006/main" count="1789" uniqueCount="152">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</sst>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17" borderId="1" xfId="0" applyFill="1" applyBorder="1"/>
    <xf numFmtId="0" fontId="0" fillId="18" borderId="2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16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topLeftCell="A7" workbookViewId="0">
      <selection activeCell="E30" sqref="E30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74" t="s">
        <v>126</v>
      </c>
      <c r="C10" s="75"/>
      <c r="D10" s="75"/>
      <c r="E10" s="75"/>
      <c r="F10" s="75"/>
      <c r="G10" s="75"/>
      <c r="H10" s="76"/>
    </row>
    <row r="11" spans="2:8" ht="15.75" thickBot="1" x14ac:dyDescent="0.3">
      <c r="B11" s="77"/>
      <c r="C11" s="78"/>
      <c r="D11" s="78"/>
      <c r="E11" s="78"/>
      <c r="F11" s="78"/>
      <c r="G11" s="78"/>
      <c r="H11" s="79"/>
    </row>
    <row r="12" spans="2:8" ht="18" customHeight="1" x14ac:dyDescent="0.25">
      <c r="B12" s="80" t="s">
        <v>127</v>
      </c>
      <c r="C12" s="80"/>
      <c r="D12" s="80"/>
      <c r="E12" s="80"/>
      <c r="F12" s="80"/>
      <c r="G12" s="80"/>
      <c r="H12" s="80"/>
    </row>
    <row r="13" spans="2:8" ht="18" customHeight="1" x14ac:dyDescent="0.25">
      <c r="B13" s="81"/>
      <c r="C13" s="81"/>
      <c r="D13" s="81"/>
      <c r="E13" s="81"/>
      <c r="F13" s="81"/>
      <c r="G13" s="81"/>
      <c r="H13" s="81"/>
    </row>
    <row r="14" spans="2:8" ht="18" customHeight="1" x14ac:dyDescent="0.25">
      <c r="B14" s="81"/>
      <c r="C14" s="81"/>
      <c r="D14" s="81"/>
      <c r="E14" s="81"/>
      <c r="F14" s="81"/>
      <c r="G14" s="81"/>
      <c r="H14" s="81"/>
    </row>
    <row r="15" spans="2:8" ht="18" customHeight="1" x14ac:dyDescent="0.25">
      <c r="B15" s="81"/>
      <c r="C15" s="81"/>
      <c r="D15" s="81"/>
      <c r="E15" s="81"/>
      <c r="F15" s="81"/>
      <c r="G15" s="81"/>
      <c r="H15" s="81"/>
    </row>
    <row r="16" spans="2:8" ht="18" customHeight="1" x14ac:dyDescent="0.25"/>
    <row r="18" spans="3:10" ht="18" customHeight="1" x14ac:dyDescent="0.25">
      <c r="C18" s="87" t="s">
        <v>84</v>
      </c>
      <c r="D18" s="88"/>
      <c r="E18" s="87" t="s">
        <v>85</v>
      </c>
      <c r="F18" s="89"/>
    </row>
    <row r="19" spans="3:10" ht="18.75" x14ac:dyDescent="0.3">
      <c r="C19" s="82" t="s">
        <v>86</v>
      </c>
      <c r="D19" s="84"/>
      <c r="E19" s="82">
        <v>2023</v>
      </c>
      <c r="F19" s="84"/>
    </row>
    <row r="20" spans="3:10" ht="18" x14ac:dyDescent="0.25">
      <c r="C20" s="85" t="s">
        <v>122</v>
      </c>
      <c r="D20" s="86"/>
      <c r="E20" s="86"/>
      <c r="F20" s="86"/>
    </row>
    <row r="21" spans="3:10" ht="18.75" x14ac:dyDescent="0.3">
      <c r="C21" s="82">
        <v>31</v>
      </c>
      <c r="D21" s="83"/>
      <c r="E21" s="83"/>
      <c r="F21" s="84"/>
    </row>
    <row r="23" spans="3:10" ht="15" customHeight="1" x14ac:dyDescent="0.25">
      <c r="C23" s="73" t="str">
        <f>IF(C21=0,"Sorry the Spreadsheet cannot go that far in the future, Please select the current Year", "")</f>
        <v/>
      </c>
      <c r="D23" s="73"/>
      <c r="E23" s="73"/>
      <c r="F23" s="73"/>
      <c r="G23" s="73"/>
      <c r="H23" s="73"/>
      <c r="I23" s="73"/>
      <c r="J23" s="73"/>
    </row>
    <row r="24" spans="3:10" ht="15.75" customHeight="1" x14ac:dyDescent="0.25">
      <c r="C24" s="73"/>
      <c r="D24" s="73"/>
      <c r="E24" s="73"/>
      <c r="F24" s="73"/>
      <c r="G24" s="73"/>
      <c r="H24" s="73"/>
      <c r="I24" s="73"/>
      <c r="J24" s="73"/>
    </row>
    <row r="25" spans="3:10" ht="15" customHeight="1" x14ac:dyDescent="0.25">
      <c r="C25" s="73"/>
      <c r="D25" s="73"/>
      <c r="E25" s="73"/>
      <c r="F25" s="73"/>
      <c r="G25" s="73"/>
      <c r="H25" s="73"/>
      <c r="I25" s="73"/>
      <c r="J25" s="73"/>
    </row>
    <row r="26" spans="3:10" ht="15.75" customHeight="1" x14ac:dyDescent="0.25">
      <c r="C26" s="73"/>
      <c r="D26" s="73"/>
      <c r="E26" s="73"/>
      <c r="F26" s="73"/>
      <c r="G26" s="73"/>
      <c r="H26" s="73"/>
      <c r="I26" s="73"/>
      <c r="J26" s="73"/>
    </row>
    <row r="27" spans="3:10" x14ac:dyDescent="0.25">
      <c r="C27" s="73"/>
      <c r="D27" s="73"/>
      <c r="E27" s="73"/>
      <c r="F27" s="73"/>
      <c r="G27" s="73"/>
      <c r="H27" s="73"/>
      <c r="I27" s="73"/>
      <c r="J27" s="73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15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88" zoomScale="85" zoomScaleNormal="85" workbookViewId="0">
      <selection activeCell="L110" sqref="L11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7</v>
      </c>
      <c r="O3" s="16"/>
    </row>
    <row r="4" spans="1:48" x14ac:dyDescent="0.25">
      <c r="L4" s="13"/>
      <c r="M4" s="4" t="s">
        <v>3</v>
      </c>
      <c r="N4" s="4" t="s">
        <v>8</v>
      </c>
      <c r="O4" s="16"/>
    </row>
    <row r="5" spans="1:48" x14ac:dyDescent="0.25">
      <c r="L5" s="14"/>
      <c r="M5" s="4" t="s">
        <v>4</v>
      </c>
      <c r="N5" s="4" t="s">
        <v>9</v>
      </c>
      <c r="O5" s="16"/>
    </row>
    <row r="6" spans="1:48" x14ac:dyDescent="0.25">
      <c r="L6" s="14"/>
      <c r="M6" s="4" t="s">
        <v>5</v>
      </c>
      <c r="N6" s="4" t="s">
        <v>10</v>
      </c>
      <c r="O6" s="16"/>
    </row>
    <row r="7" spans="1:48" ht="18" customHeight="1" thickBot="1" x14ac:dyDescent="0.3">
      <c r="L7" s="14"/>
      <c r="M7" s="4" t="s">
        <v>36</v>
      </c>
      <c r="N7" s="4" t="s">
        <v>11</v>
      </c>
      <c r="O7" s="16"/>
    </row>
    <row r="8" spans="1:48" ht="15.75" customHeight="1" x14ac:dyDescent="0.25">
      <c r="B8" s="74" t="s">
        <v>114</v>
      </c>
      <c r="C8" s="75"/>
      <c r="D8" s="75"/>
      <c r="E8" s="75"/>
      <c r="F8" s="75"/>
      <c r="G8" s="75"/>
      <c r="H8" s="76"/>
      <c r="M8" s="16"/>
      <c r="N8" s="16"/>
      <c r="O8" s="16"/>
    </row>
    <row r="9" spans="1:48" ht="15.75" customHeight="1" thickBot="1" x14ac:dyDescent="0.3">
      <c r="B9" s="77"/>
      <c r="C9" s="78"/>
      <c r="D9" s="78"/>
      <c r="E9" s="78"/>
      <c r="F9" s="78"/>
      <c r="G9" s="78"/>
      <c r="H9" s="79"/>
    </row>
    <row r="10" spans="1:48" ht="15" customHeight="1" x14ac:dyDescent="0.25">
      <c r="B10" s="93" t="s">
        <v>108</v>
      </c>
      <c r="C10" s="93"/>
      <c r="D10" s="93"/>
      <c r="E10" s="93"/>
      <c r="F10" s="93"/>
      <c r="G10" s="93"/>
      <c r="H10" s="93"/>
      <c r="J10" s="93" t="s">
        <v>109</v>
      </c>
      <c r="K10" s="93"/>
      <c r="L10" s="93"/>
      <c r="M10" s="93"/>
      <c r="N10" s="93"/>
      <c r="O10" s="93"/>
      <c r="P10" s="93"/>
      <c r="R10" s="93" t="s">
        <v>110</v>
      </c>
      <c r="S10" s="93"/>
      <c r="T10" s="93"/>
      <c r="U10" s="93"/>
      <c r="V10" s="93"/>
      <c r="W10" s="93"/>
      <c r="X10" s="93"/>
      <c r="Z10" s="93" t="s">
        <v>111</v>
      </c>
      <c r="AA10" s="93"/>
      <c r="AB10" s="93"/>
      <c r="AC10" s="93"/>
      <c r="AD10" s="93"/>
      <c r="AE10" s="93"/>
      <c r="AF10" s="93"/>
      <c r="AH10" s="93" t="s">
        <v>112</v>
      </c>
      <c r="AI10" s="93"/>
      <c r="AJ10" s="93"/>
      <c r="AK10" s="93"/>
      <c r="AL10" s="93"/>
      <c r="AM10" s="93"/>
      <c r="AN10" s="93"/>
      <c r="AP10" s="93" t="s">
        <v>113</v>
      </c>
      <c r="AQ10" s="93"/>
      <c r="AR10" s="93"/>
      <c r="AS10" s="93"/>
      <c r="AT10" s="93"/>
      <c r="AU10" s="93"/>
      <c r="AV10" s="93"/>
    </row>
    <row r="11" spans="1:48" ht="15" customHeight="1" x14ac:dyDescent="0.25">
      <c r="B11" s="89"/>
      <c r="C11" s="89"/>
      <c r="D11" s="89"/>
      <c r="E11" s="89"/>
      <c r="F11" s="89"/>
      <c r="G11" s="89"/>
      <c r="H11" s="89"/>
      <c r="J11" s="89"/>
      <c r="K11" s="89"/>
      <c r="L11" s="89"/>
      <c r="M11" s="89"/>
      <c r="N11" s="89"/>
      <c r="O11" s="89"/>
      <c r="P11" s="89"/>
      <c r="R11" s="89"/>
      <c r="S11" s="89"/>
      <c r="T11" s="89"/>
      <c r="U11" s="89"/>
      <c r="V11" s="89"/>
      <c r="W11" s="89"/>
      <c r="X11" s="89"/>
      <c r="Z11" s="89"/>
      <c r="AA11" s="89"/>
      <c r="AB11" s="89"/>
      <c r="AC11" s="89"/>
      <c r="AD11" s="89"/>
      <c r="AE11" s="89"/>
      <c r="AF11" s="89"/>
      <c r="AH11" s="89"/>
      <c r="AI11" s="89"/>
      <c r="AJ11" s="89"/>
      <c r="AK11" s="89"/>
      <c r="AL11" s="89"/>
      <c r="AM11" s="89"/>
      <c r="AN11" s="89"/>
      <c r="AP11" s="89"/>
      <c r="AQ11" s="89"/>
      <c r="AR11" s="89"/>
      <c r="AS11" s="89"/>
      <c r="AT11" s="89"/>
      <c r="AU11" s="89"/>
      <c r="AV11" s="89"/>
    </row>
    <row r="12" spans="1:48" ht="27.75" customHeight="1" x14ac:dyDescent="0.3">
      <c r="B12" s="3" t="s">
        <v>6</v>
      </c>
      <c r="C12" s="90" t="s">
        <v>81</v>
      </c>
      <c r="D12" s="91"/>
      <c r="E12" s="91"/>
      <c r="F12" s="91"/>
      <c r="G12" s="91"/>
      <c r="H12" s="92"/>
      <c r="J12" s="3" t="s">
        <v>12</v>
      </c>
      <c r="K12" s="90" t="s">
        <v>81</v>
      </c>
      <c r="L12" s="91"/>
      <c r="M12" s="91"/>
      <c r="N12" s="91"/>
      <c r="O12" s="91"/>
      <c r="P12" s="92"/>
      <c r="R12" s="15" t="s">
        <v>13</v>
      </c>
      <c r="S12" s="90" t="s">
        <v>81</v>
      </c>
      <c r="T12" s="91"/>
      <c r="U12" s="91"/>
      <c r="V12" s="91"/>
      <c r="W12" s="91"/>
      <c r="X12" s="92"/>
      <c r="Z12" s="15" t="s">
        <v>14</v>
      </c>
      <c r="AA12" s="90" t="s">
        <v>81</v>
      </c>
      <c r="AB12" s="91"/>
      <c r="AC12" s="91"/>
      <c r="AD12" s="91"/>
      <c r="AE12" s="91"/>
      <c r="AF12" s="92"/>
      <c r="AH12" s="15" t="s">
        <v>15</v>
      </c>
      <c r="AI12" s="90" t="s">
        <v>81</v>
      </c>
      <c r="AJ12" s="91"/>
      <c r="AK12" s="91"/>
      <c r="AL12" s="91"/>
      <c r="AM12" s="91"/>
      <c r="AN12" s="92"/>
      <c r="AP12" s="15" t="s">
        <v>16</v>
      </c>
      <c r="AQ12" s="90" t="s">
        <v>81</v>
      </c>
      <c r="AR12" s="91"/>
      <c r="AS12" s="91"/>
      <c r="AT12" s="91"/>
      <c r="AU12" s="91"/>
      <c r="AV12" s="92"/>
    </row>
    <row r="13" spans="1:48" ht="27.75" customHeight="1" x14ac:dyDescent="0.3">
      <c r="B13" s="3"/>
      <c r="C13" s="30" t="s">
        <v>78</v>
      </c>
      <c r="D13" s="30" t="s">
        <v>52</v>
      </c>
      <c r="E13" s="30" t="s">
        <v>78</v>
      </c>
      <c r="F13" s="30" t="s">
        <v>52</v>
      </c>
      <c r="G13" s="30" t="s">
        <v>78</v>
      </c>
      <c r="H13" s="30" t="s">
        <v>52</v>
      </c>
      <c r="J13" s="3"/>
      <c r="K13" s="30" t="s">
        <v>78</v>
      </c>
      <c r="L13" s="30" t="s">
        <v>52</v>
      </c>
      <c r="M13" s="30" t="s">
        <v>78</v>
      </c>
      <c r="N13" s="30" t="s">
        <v>52</v>
      </c>
      <c r="O13" s="30" t="s">
        <v>78</v>
      </c>
      <c r="P13" s="30" t="s">
        <v>52</v>
      </c>
      <c r="R13" s="3"/>
      <c r="S13" s="30" t="s">
        <v>78</v>
      </c>
      <c r="T13" s="30" t="s">
        <v>52</v>
      </c>
      <c r="U13" s="30" t="s">
        <v>78</v>
      </c>
      <c r="V13" s="30" t="s">
        <v>52</v>
      </c>
      <c r="W13" s="30" t="s">
        <v>78</v>
      </c>
      <c r="X13" s="30" t="s">
        <v>52</v>
      </c>
      <c r="Z13" s="3"/>
      <c r="AA13" s="30" t="s">
        <v>78</v>
      </c>
      <c r="AB13" s="30" t="s">
        <v>52</v>
      </c>
      <c r="AC13" s="30" t="s">
        <v>78</v>
      </c>
      <c r="AD13" s="30" t="s">
        <v>52</v>
      </c>
      <c r="AE13" s="30" t="s">
        <v>78</v>
      </c>
      <c r="AF13" s="30" t="s">
        <v>52</v>
      </c>
      <c r="AH13" s="3"/>
      <c r="AI13" s="30" t="s">
        <v>78</v>
      </c>
      <c r="AJ13" s="30" t="s">
        <v>52</v>
      </c>
      <c r="AK13" s="30" t="s">
        <v>78</v>
      </c>
      <c r="AL13" s="30" t="s">
        <v>52</v>
      </c>
      <c r="AM13" s="30" t="s">
        <v>78</v>
      </c>
      <c r="AN13" s="30" t="s">
        <v>52</v>
      </c>
      <c r="AP13" s="3"/>
      <c r="AQ13" s="30" t="s">
        <v>78</v>
      </c>
      <c r="AR13" s="30" t="s">
        <v>52</v>
      </c>
      <c r="AS13" s="30" t="s">
        <v>78</v>
      </c>
      <c r="AT13" s="30" t="s">
        <v>52</v>
      </c>
      <c r="AU13" s="30" t="s">
        <v>78</v>
      </c>
      <c r="AV13" s="30" t="s">
        <v>52</v>
      </c>
    </row>
    <row r="14" spans="1:48" x14ac:dyDescent="0.25">
      <c r="B14" s="33" t="s">
        <v>0</v>
      </c>
      <c r="C14" s="94" t="s">
        <v>79</v>
      </c>
      <c r="D14" s="95"/>
      <c r="E14" s="94" t="s">
        <v>80</v>
      </c>
      <c r="F14" s="95"/>
      <c r="G14" s="94" t="s">
        <v>42</v>
      </c>
      <c r="H14" s="95"/>
      <c r="I14" s="34"/>
      <c r="J14" s="33" t="s">
        <v>0</v>
      </c>
      <c r="K14" s="94" t="s">
        <v>79</v>
      </c>
      <c r="L14" s="95"/>
      <c r="M14" s="94" t="s">
        <v>80</v>
      </c>
      <c r="N14" s="95"/>
      <c r="O14" s="94" t="s">
        <v>42</v>
      </c>
      <c r="P14" s="95"/>
      <c r="R14" s="33" t="s">
        <v>0</v>
      </c>
      <c r="S14" s="94" t="s">
        <v>79</v>
      </c>
      <c r="T14" s="95"/>
      <c r="U14" s="94" t="s">
        <v>80</v>
      </c>
      <c r="V14" s="95"/>
      <c r="W14" s="94" t="s">
        <v>42</v>
      </c>
      <c r="X14" s="95"/>
      <c r="Z14" s="33" t="s">
        <v>0</v>
      </c>
      <c r="AA14" s="94" t="s">
        <v>79</v>
      </c>
      <c r="AB14" s="95"/>
      <c r="AC14" s="94" t="s">
        <v>80</v>
      </c>
      <c r="AD14" s="95"/>
      <c r="AE14" s="94" t="s">
        <v>42</v>
      </c>
      <c r="AF14" s="95"/>
      <c r="AH14" s="33" t="s">
        <v>0</v>
      </c>
      <c r="AI14" s="94" t="s">
        <v>79</v>
      </c>
      <c r="AJ14" s="95"/>
      <c r="AK14" s="94" t="s">
        <v>80</v>
      </c>
      <c r="AL14" s="95"/>
      <c r="AM14" s="94" t="s">
        <v>42</v>
      </c>
      <c r="AN14" s="95"/>
      <c r="AP14" s="33" t="s">
        <v>0</v>
      </c>
      <c r="AQ14" s="94" t="s">
        <v>79</v>
      </c>
      <c r="AR14" s="95"/>
      <c r="AS14" s="94" t="s">
        <v>80</v>
      </c>
      <c r="AT14" s="95"/>
      <c r="AU14" s="94" t="s">
        <v>42</v>
      </c>
      <c r="AV14" s="95"/>
    </row>
    <row r="15" spans="1:48" x14ac:dyDescent="0.25">
      <c r="A15">
        <v>1</v>
      </c>
      <c r="B15" s="40">
        <f>VLOOKUP($A15,'Date Reference'!$K$6:$L$36,2,FALSE)</f>
        <v>44927</v>
      </c>
      <c r="C15" s="64">
        <v>15</v>
      </c>
      <c r="D15" s="63">
        <v>30</v>
      </c>
      <c r="E15" s="64">
        <v>15</v>
      </c>
      <c r="F15" s="63">
        <v>30</v>
      </c>
      <c r="G15" s="63">
        <v>20</v>
      </c>
      <c r="H15" s="63">
        <v>10</v>
      </c>
      <c r="J15" s="40">
        <f>VLOOKUP($A15,'Date Reference'!$K$6:$L$36,2,FALSE)</f>
        <v>44927</v>
      </c>
      <c r="K15" s="63">
        <v>22.5</v>
      </c>
      <c r="L15" s="64">
        <v>22.5</v>
      </c>
      <c r="M15" s="63">
        <v>22.5</v>
      </c>
      <c r="N15" s="64">
        <v>22.5</v>
      </c>
      <c r="O15" s="63">
        <v>20</v>
      </c>
      <c r="P15" s="63">
        <v>20</v>
      </c>
      <c r="R15" s="40">
        <f>VLOOKUP($A15,'Date Reference'!$K$6:$L$36,2,FALSE)</f>
        <v>44927</v>
      </c>
      <c r="S15" s="63">
        <v>15</v>
      </c>
      <c r="T15" s="64">
        <v>30</v>
      </c>
      <c r="U15" s="63">
        <v>15</v>
      </c>
      <c r="V15" s="64">
        <v>22.5</v>
      </c>
      <c r="W15" s="63">
        <v>30</v>
      </c>
      <c r="X15" s="63">
        <v>20</v>
      </c>
      <c r="Y15" s="62"/>
      <c r="Z15" s="60">
        <f>VLOOKUP($A15,'Date Reference'!$K$6:$L$36,2,FALSE)</f>
        <v>44927</v>
      </c>
      <c r="AA15" s="64">
        <v>15</v>
      </c>
      <c r="AB15" s="63">
        <v>30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44927</v>
      </c>
      <c r="AI15" s="64">
        <v>15</v>
      </c>
      <c r="AJ15" s="63">
        <v>22.5</v>
      </c>
      <c r="AK15" s="64">
        <v>15</v>
      </c>
      <c r="AL15" s="63">
        <v>22.5</v>
      </c>
      <c r="AM15" s="63">
        <v>20</v>
      </c>
      <c r="AN15" s="63">
        <v>20</v>
      </c>
      <c r="AO15" s="62"/>
      <c r="AP15" s="60">
        <f>VLOOKUP($A15,'Date Reference'!$K$6:$L$36,2,FALSE)</f>
        <v>44927</v>
      </c>
      <c r="AQ15" s="63">
        <v>15</v>
      </c>
      <c r="AR15" s="63">
        <v>37.5</v>
      </c>
      <c r="AS15" s="63">
        <v>15</v>
      </c>
      <c r="AT15" s="63">
        <v>30</v>
      </c>
      <c r="AU15" s="63">
        <v>20</v>
      </c>
      <c r="AV15" s="63">
        <v>40</v>
      </c>
    </row>
    <row r="16" spans="1:48" x14ac:dyDescent="0.25">
      <c r="A16">
        <v>2</v>
      </c>
      <c r="B16" s="40">
        <f>VLOOKUP($A16,'Date Reference'!$K$6:$L$36,2,FALSE)</f>
        <v>44928</v>
      </c>
      <c r="C16" s="64">
        <v>22.5</v>
      </c>
      <c r="D16" s="63">
        <v>30</v>
      </c>
      <c r="E16" s="64">
        <v>15</v>
      </c>
      <c r="F16" s="63">
        <v>30</v>
      </c>
      <c r="G16" s="63">
        <v>20</v>
      </c>
      <c r="H16" s="63">
        <v>20</v>
      </c>
      <c r="J16" s="40">
        <f>VLOOKUP($A16,'Date Reference'!$K$6:$L$36,2,FALSE)</f>
        <v>44928</v>
      </c>
      <c r="K16" s="63">
        <v>30</v>
      </c>
      <c r="L16" s="64">
        <v>15</v>
      </c>
      <c r="M16" s="63">
        <v>30</v>
      </c>
      <c r="N16" s="64">
        <v>22.5</v>
      </c>
      <c r="O16" s="63">
        <v>20</v>
      </c>
      <c r="P16" s="63">
        <v>20</v>
      </c>
      <c r="R16" s="40">
        <f>VLOOKUP($A16,'Date Reference'!$K$6:$L$36,2,FALSE)</f>
        <v>44928</v>
      </c>
      <c r="S16" s="63">
        <v>15</v>
      </c>
      <c r="T16" s="64">
        <v>30</v>
      </c>
      <c r="U16" s="63">
        <v>22.5</v>
      </c>
      <c r="V16" s="64">
        <v>30</v>
      </c>
      <c r="W16" s="63">
        <v>20</v>
      </c>
      <c r="X16" s="63">
        <v>20</v>
      </c>
      <c r="Y16" s="62"/>
      <c r="Z16" s="60">
        <f>VLOOKUP($A16,'Date Reference'!$K$6:$L$36,2,FALSE)</f>
        <v>44928</v>
      </c>
      <c r="AA16" s="64">
        <v>15</v>
      </c>
      <c r="AB16" s="63">
        <v>30</v>
      </c>
      <c r="AC16" s="64">
        <v>15</v>
      </c>
      <c r="AD16" s="63">
        <v>30</v>
      </c>
      <c r="AE16" s="63">
        <v>20</v>
      </c>
      <c r="AF16" s="63">
        <v>20</v>
      </c>
      <c r="AG16" s="62"/>
      <c r="AH16" s="60">
        <f>VLOOKUP($A16,'Date Reference'!$K$6:$L$36,2,FALSE)</f>
        <v>44928</v>
      </c>
      <c r="AI16" s="64">
        <v>15</v>
      </c>
      <c r="AJ16" s="63">
        <v>22.5</v>
      </c>
      <c r="AK16" s="64">
        <v>15</v>
      </c>
      <c r="AL16" s="63">
        <v>22.5</v>
      </c>
      <c r="AM16" s="63">
        <v>20</v>
      </c>
      <c r="AN16" s="63">
        <v>20</v>
      </c>
      <c r="AO16" s="62"/>
      <c r="AP16" s="60">
        <f>VLOOKUP($A16,'Date Reference'!$K$6:$L$36,2,FALSE)</f>
        <v>44928</v>
      </c>
      <c r="AQ16" s="63">
        <v>15</v>
      </c>
      <c r="AR16" s="63">
        <v>30</v>
      </c>
      <c r="AS16" s="63">
        <v>22.5</v>
      </c>
      <c r="AT16" s="63">
        <v>22.5</v>
      </c>
      <c r="AU16" s="63">
        <v>20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44929</v>
      </c>
      <c r="C17" s="64">
        <v>15</v>
      </c>
      <c r="D17" s="63">
        <v>30</v>
      </c>
      <c r="E17" s="64">
        <v>15</v>
      </c>
      <c r="F17" s="63">
        <v>22.5</v>
      </c>
      <c r="G17" s="63">
        <v>10</v>
      </c>
      <c r="H17" s="63">
        <v>20</v>
      </c>
      <c r="J17" s="40">
        <f>VLOOKUP($A17,'Date Reference'!$K$6:$L$36,2,FALSE)</f>
        <v>44929</v>
      </c>
      <c r="K17" s="63">
        <v>15</v>
      </c>
      <c r="L17" s="64">
        <v>30</v>
      </c>
      <c r="M17" s="63">
        <v>22.5</v>
      </c>
      <c r="N17" s="64">
        <v>22.5</v>
      </c>
      <c r="O17" s="63">
        <v>20</v>
      </c>
      <c r="P17" s="63">
        <v>20</v>
      </c>
      <c r="R17" s="40">
        <f>VLOOKUP($A17,'Date Reference'!$K$6:$L$36,2,FALSE)</f>
        <v>44929</v>
      </c>
      <c r="S17" s="63">
        <v>22.5</v>
      </c>
      <c r="T17" s="64">
        <v>22.5</v>
      </c>
      <c r="U17" s="63">
        <v>15</v>
      </c>
      <c r="V17" s="64">
        <v>30</v>
      </c>
      <c r="W17" s="63">
        <v>20</v>
      </c>
      <c r="X17" s="63">
        <v>20</v>
      </c>
      <c r="Y17" s="62"/>
      <c r="Z17" s="60">
        <f>VLOOKUP($A17,'Date Reference'!$K$6:$L$36,2,FALSE)</f>
        <v>44929</v>
      </c>
      <c r="AA17" s="64">
        <v>15</v>
      </c>
      <c r="AB17" s="63">
        <v>30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44929</v>
      </c>
      <c r="AI17" s="64">
        <v>15</v>
      </c>
      <c r="AJ17" s="63">
        <v>22.5</v>
      </c>
      <c r="AK17" s="64">
        <v>15</v>
      </c>
      <c r="AL17" s="63">
        <v>22.5</v>
      </c>
      <c r="AM17" s="63">
        <v>20</v>
      </c>
      <c r="AN17" s="63">
        <v>20</v>
      </c>
      <c r="AO17" s="62"/>
      <c r="AP17" s="60">
        <f>VLOOKUP($A17,'Date Reference'!$K$6:$L$36,2,FALSE)</f>
        <v>44929</v>
      </c>
      <c r="AQ17" s="63">
        <v>15</v>
      </c>
      <c r="AR17" s="63">
        <v>30</v>
      </c>
      <c r="AS17" s="63">
        <v>22.5</v>
      </c>
      <c r="AT17" s="63">
        <v>30</v>
      </c>
      <c r="AU17" s="63">
        <v>20</v>
      </c>
      <c r="AV17" s="63">
        <v>20</v>
      </c>
    </row>
    <row r="18" spans="1:48" x14ac:dyDescent="0.25">
      <c r="A18">
        <v>4</v>
      </c>
      <c r="B18" s="40">
        <f>VLOOKUP($A18,'Date Reference'!$K$6:$L$36,2,FALSE)</f>
        <v>44930</v>
      </c>
      <c r="C18" s="64">
        <v>15</v>
      </c>
      <c r="D18" s="63">
        <v>22.5</v>
      </c>
      <c r="E18" s="64">
        <v>15</v>
      </c>
      <c r="F18" s="63">
        <v>22.5</v>
      </c>
      <c r="G18" s="63">
        <v>20</v>
      </c>
      <c r="H18" s="63">
        <v>10</v>
      </c>
      <c r="J18" s="40">
        <f>VLOOKUP($A18,'Date Reference'!$K$6:$L$36,2,FALSE)</f>
        <v>44930</v>
      </c>
      <c r="K18" s="63">
        <v>15</v>
      </c>
      <c r="L18" s="64">
        <v>30</v>
      </c>
      <c r="M18" s="63">
        <v>22.5</v>
      </c>
      <c r="N18" s="64">
        <v>22.5</v>
      </c>
      <c r="O18" s="63">
        <v>20</v>
      </c>
      <c r="P18" s="63">
        <v>20</v>
      </c>
      <c r="R18" s="40">
        <f>VLOOKUP($A18,'Date Reference'!$K$6:$L$36,2,FALSE)</f>
        <v>44930</v>
      </c>
      <c r="S18" s="63">
        <v>22.5</v>
      </c>
      <c r="T18" s="64">
        <v>22.5</v>
      </c>
      <c r="U18" s="63">
        <v>22.5</v>
      </c>
      <c r="V18" s="64">
        <v>22.5</v>
      </c>
      <c r="W18" s="63">
        <v>30</v>
      </c>
      <c r="X18" s="63">
        <v>20</v>
      </c>
      <c r="Y18" s="62"/>
      <c r="Z18" s="60">
        <f>VLOOKUP($A18,'Date Reference'!$K$6:$L$36,2,FALSE)</f>
        <v>44930</v>
      </c>
      <c r="AA18" s="64">
        <v>15</v>
      </c>
      <c r="AB18" s="63">
        <v>30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44930</v>
      </c>
      <c r="AI18" s="64">
        <v>15</v>
      </c>
      <c r="AJ18" s="63">
        <v>22.5</v>
      </c>
      <c r="AK18" s="64">
        <v>15</v>
      </c>
      <c r="AL18" s="63">
        <v>22.5</v>
      </c>
      <c r="AM18" s="63">
        <v>20</v>
      </c>
      <c r="AN18" s="63">
        <v>20</v>
      </c>
      <c r="AO18" s="62"/>
      <c r="AP18" s="60">
        <f>VLOOKUP($A18,'Date Reference'!$K$6:$L$36,2,FALSE)</f>
        <v>44930</v>
      </c>
      <c r="AQ18" s="63">
        <v>22.5</v>
      </c>
      <c r="AR18" s="63">
        <v>30</v>
      </c>
      <c r="AS18" s="63">
        <v>22.5</v>
      </c>
      <c r="AT18" s="63">
        <v>22.5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44931</v>
      </c>
      <c r="C19" s="63">
        <v>15</v>
      </c>
      <c r="D19" s="1">
        <v>30</v>
      </c>
      <c r="E19" s="63">
        <v>15</v>
      </c>
      <c r="F19" s="63">
        <v>37.5</v>
      </c>
      <c r="G19" s="63">
        <v>20</v>
      </c>
      <c r="H19" s="63">
        <v>20</v>
      </c>
      <c r="J19" s="40">
        <f>VLOOKUP($A19,'Date Reference'!$K$6:$L$36,2,FALSE)</f>
        <v>44931</v>
      </c>
      <c r="K19" s="63">
        <v>22.5</v>
      </c>
      <c r="L19" s="63">
        <v>30</v>
      </c>
      <c r="M19" s="63">
        <v>22.5</v>
      </c>
      <c r="N19" s="63">
        <v>22.5</v>
      </c>
      <c r="O19" s="63">
        <v>20</v>
      </c>
      <c r="P19" s="63">
        <v>20</v>
      </c>
      <c r="R19" s="40">
        <f>VLOOKUP($A19,'Date Reference'!$K$6:$L$36,2,FALSE)</f>
        <v>44931</v>
      </c>
      <c r="S19" s="63">
        <v>15</v>
      </c>
      <c r="T19" s="63">
        <v>30</v>
      </c>
      <c r="U19" s="63">
        <v>22.5</v>
      </c>
      <c r="V19" s="63">
        <v>22.5</v>
      </c>
      <c r="W19" s="63">
        <v>30</v>
      </c>
      <c r="X19" s="63">
        <v>20</v>
      </c>
      <c r="Y19" s="62"/>
      <c r="Z19" s="60">
        <f>VLOOKUP($A19,'Date Reference'!$K$6:$L$36,2,FALSE)</f>
        <v>44931</v>
      </c>
      <c r="AA19" s="63">
        <v>22.5</v>
      </c>
      <c r="AB19" s="63">
        <v>22.5</v>
      </c>
      <c r="AC19" s="63">
        <v>22.5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44931</v>
      </c>
      <c r="AI19" s="63">
        <v>15</v>
      </c>
      <c r="AJ19" s="63">
        <v>22.5</v>
      </c>
      <c r="AK19" s="63">
        <v>15</v>
      </c>
      <c r="AL19" s="63">
        <v>22.5</v>
      </c>
      <c r="AM19" s="63">
        <v>20</v>
      </c>
      <c r="AN19" s="63">
        <v>20</v>
      </c>
      <c r="AO19" s="62"/>
      <c r="AP19" s="60">
        <f>VLOOKUP($A19,'Date Reference'!$K$6:$L$36,2,FALSE)</f>
        <v>44931</v>
      </c>
      <c r="AQ19" s="63">
        <v>22.5</v>
      </c>
      <c r="AR19" s="63">
        <v>22.5</v>
      </c>
      <c r="AS19" s="63">
        <v>22.5</v>
      </c>
      <c r="AT19" s="63">
        <v>30</v>
      </c>
      <c r="AU19" s="63">
        <v>20</v>
      </c>
      <c r="AV19" s="63">
        <v>30</v>
      </c>
    </row>
    <row r="20" spans="1:48" x14ac:dyDescent="0.25">
      <c r="A20">
        <v>6</v>
      </c>
      <c r="B20" s="40">
        <f>VLOOKUP($A20,'Date Reference'!$K$6:$L$36,2,FALSE)</f>
        <v>44932</v>
      </c>
      <c r="C20" s="63">
        <v>15</v>
      </c>
      <c r="D20" s="63">
        <v>30</v>
      </c>
      <c r="E20" s="63">
        <v>15</v>
      </c>
      <c r="F20" s="63">
        <v>30</v>
      </c>
      <c r="G20" s="63">
        <v>20</v>
      </c>
      <c r="H20" s="63">
        <v>20</v>
      </c>
      <c r="J20" s="40">
        <f>VLOOKUP($A20,'Date Reference'!$K$6:$L$36,2,FALSE)</f>
        <v>44932</v>
      </c>
      <c r="K20" s="63">
        <v>15</v>
      </c>
      <c r="L20" s="63">
        <v>22.5</v>
      </c>
      <c r="M20" s="63">
        <v>15</v>
      </c>
      <c r="N20" s="63">
        <v>30</v>
      </c>
      <c r="O20" s="63">
        <v>20</v>
      </c>
      <c r="P20" s="63">
        <v>20</v>
      </c>
      <c r="R20" s="40">
        <f>VLOOKUP($A20,'Date Reference'!$K$6:$L$36,2,FALSE)</f>
        <v>44932</v>
      </c>
      <c r="S20" s="63">
        <v>30</v>
      </c>
      <c r="T20" s="63">
        <v>22.5</v>
      </c>
      <c r="U20" s="63">
        <v>22.5</v>
      </c>
      <c r="V20" s="63">
        <v>22.5</v>
      </c>
      <c r="W20" s="63">
        <v>20</v>
      </c>
      <c r="X20" s="63">
        <v>20</v>
      </c>
      <c r="Y20" s="62"/>
      <c r="Z20" s="60">
        <f>VLOOKUP($A20,'Date Reference'!$K$6:$L$36,2,FALSE)</f>
        <v>44932</v>
      </c>
      <c r="AA20" s="63">
        <v>15</v>
      </c>
      <c r="AB20" s="63">
        <v>30</v>
      </c>
      <c r="AC20" s="63">
        <v>15</v>
      </c>
      <c r="AD20" s="63">
        <v>30</v>
      </c>
      <c r="AE20" s="63">
        <v>20</v>
      </c>
      <c r="AF20" s="63">
        <v>20</v>
      </c>
      <c r="AG20" s="62"/>
      <c r="AH20" s="60">
        <f>VLOOKUP($A20,'Date Reference'!$K$6:$L$36,2,FALSE)</f>
        <v>44932</v>
      </c>
      <c r="AI20" s="63">
        <v>15</v>
      </c>
      <c r="AJ20" s="63">
        <v>22.5</v>
      </c>
      <c r="AK20" s="63">
        <v>15</v>
      </c>
      <c r="AL20" s="63">
        <v>22.5</v>
      </c>
      <c r="AM20" s="63">
        <v>30</v>
      </c>
      <c r="AN20" s="63">
        <v>10</v>
      </c>
      <c r="AO20" s="62"/>
      <c r="AP20" s="60">
        <f>VLOOKUP($A20,'Date Reference'!$K$6:$L$36,2,FALSE)</f>
        <v>44932</v>
      </c>
      <c r="AQ20" s="63">
        <v>22.5</v>
      </c>
      <c r="AR20" s="63">
        <v>30</v>
      </c>
      <c r="AS20" s="63">
        <v>22.5</v>
      </c>
      <c r="AT20" s="63">
        <v>22.5</v>
      </c>
      <c r="AU20" s="63">
        <v>20</v>
      </c>
      <c r="AV20" s="63">
        <v>30</v>
      </c>
    </row>
    <row r="21" spans="1:48" x14ac:dyDescent="0.25">
      <c r="A21">
        <v>7</v>
      </c>
      <c r="B21" s="40">
        <f>VLOOKUP($A21,'Date Reference'!$K$6:$L$36,2,FALSE)</f>
        <v>44933</v>
      </c>
      <c r="C21" s="63">
        <v>15</v>
      </c>
      <c r="D21" s="63">
        <v>37.5</v>
      </c>
      <c r="E21" s="63">
        <v>15</v>
      </c>
      <c r="F21" s="63">
        <v>30</v>
      </c>
      <c r="G21" s="63">
        <v>20</v>
      </c>
      <c r="H21" s="63">
        <v>20</v>
      </c>
      <c r="J21" s="40">
        <f>VLOOKUP($A21,'Date Reference'!$K$6:$L$36,2,FALSE)</f>
        <v>44933</v>
      </c>
      <c r="K21" s="63">
        <v>15</v>
      </c>
      <c r="L21" s="63">
        <v>37.5</v>
      </c>
      <c r="M21" s="63">
        <v>22.5</v>
      </c>
      <c r="N21" s="63">
        <v>22.5</v>
      </c>
      <c r="O21" s="63">
        <v>20</v>
      </c>
      <c r="P21" s="63">
        <v>20</v>
      </c>
      <c r="R21" s="40">
        <f>VLOOKUP($A21,'Date Reference'!$K$6:$L$36,2,FALSE)</f>
        <v>44933</v>
      </c>
      <c r="S21" s="63">
        <v>22.5</v>
      </c>
      <c r="T21" s="63">
        <v>22.5</v>
      </c>
      <c r="U21" s="63">
        <v>22.5</v>
      </c>
      <c r="V21" s="63">
        <v>22.5</v>
      </c>
      <c r="W21" s="63">
        <v>40</v>
      </c>
      <c r="X21" s="63">
        <v>20</v>
      </c>
      <c r="Y21" s="62"/>
      <c r="Z21" s="60">
        <f>VLOOKUP($A21,'Date Reference'!$K$6:$L$36,2,FALSE)</f>
        <v>44933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20</v>
      </c>
      <c r="AG21" s="62"/>
      <c r="AH21" s="60">
        <f>VLOOKUP($A21,'Date Reference'!$K$6:$L$36,2,FALSE)</f>
        <v>44933</v>
      </c>
      <c r="AI21" s="63">
        <v>15</v>
      </c>
      <c r="AJ21" s="63">
        <v>22.5</v>
      </c>
      <c r="AK21" s="63">
        <v>15</v>
      </c>
      <c r="AL21" s="63">
        <v>22.5</v>
      </c>
      <c r="AM21" s="63">
        <v>30</v>
      </c>
      <c r="AN21" s="63">
        <v>20</v>
      </c>
      <c r="AO21" s="62"/>
      <c r="AP21" s="60">
        <f>VLOOKUP($A21,'Date Reference'!$K$6:$L$36,2,FALSE)</f>
        <v>44933</v>
      </c>
      <c r="AQ21" s="63">
        <v>15</v>
      </c>
      <c r="AR21" s="63">
        <v>30</v>
      </c>
      <c r="AS21" s="63">
        <v>15</v>
      </c>
      <c r="AT21" s="63">
        <v>30</v>
      </c>
      <c r="AU21" s="63">
        <v>20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44934</v>
      </c>
      <c r="C22" s="63">
        <v>15</v>
      </c>
      <c r="D22" s="63">
        <v>30</v>
      </c>
      <c r="E22" s="63">
        <v>15</v>
      </c>
      <c r="F22" s="63">
        <v>30</v>
      </c>
      <c r="G22" s="63">
        <v>20</v>
      </c>
      <c r="H22" s="63">
        <v>20</v>
      </c>
      <c r="J22" s="40">
        <f>VLOOKUP($A22,'Date Reference'!$K$6:$L$36,2,FALSE)</f>
        <v>44934</v>
      </c>
      <c r="K22" s="63">
        <v>22.5</v>
      </c>
      <c r="L22" s="63">
        <v>22.5</v>
      </c>
      <c r="M22" s="63">
        <v>22.5</v>
      </c>
      <c r="N22" s="63">
        <v>22.5</v>
      </c>
      <c r="O22" s="63">
        <v>20</v>
      </c>
      <c r="P22" s="63">
        <v>20</v>
      </c>
      <c r="R22" s="40">
        <f>VLOOKUP($A22,'Date Reference'!$K$6:$L$36,2,FALSE)</f>
        <v>44934</v>
      </c>
      <c r="S22" s="63">
        <v>15</v>
      </c>
      <c r="T22" s="63">
        <v>30</v>
      </c>
      <c r="U22" s="63">
        <v>22.5</v>
      </c>
      <c r="V22" s="63">
        <v>22.5</v>
      </c>
      <c r="W22" s="63">
        <v>40</v>
      </c>
      <c r="X22" s="63">
        <v>20</v>
      </c>
      <c r="Y22" s="62"/>
      <c r="Z22" s="60">
        <f>VLOOKUP($A22,'Date Reference'!$K$6:$L$36,2,FALSE)</f>
        <v>44934</v>
      </c>
      <c r="AA22" s="63">
        <v>22.5</v>
      </c>
      <c r="AB22" s="63">
        <v>22.5</v>
      </c>
      <c r="AC22" s="63">
        <v>22.5</v>
      </c>
      <c r="AD22" s="63">
        <v>22.5</v>
      </c>
      <c r="AE22" s="63">
        <v>30</v>
      </c>
      <c r="AF22" s="63">
        <v>10</v>
      </c>
      <c r="AG22" s="62"/>
      <c r="AH22" s="60">
        <f>VLOOKUP($A22,'Date Reference'!$K$6:$L$36,2,FALSE)</f>
        <v>44934</v>
      </c>
      <c r="AI22" s="63">
        <v>15</v>
      </c>
      <c r="AJ22" s="63">
        <v>22.5</v>
      </c>
      <c r="AK22" s="63">
        <v>15</v>
      </c>
      <c r="AL22" s="63">
        <v>22.5</v>
      </c>
      <c r="AM22" s="63">
        <v>20</v>
      </c>
      <c r="AN22" s="63">
        <v>20</v>
      </c>
      <c r="AO22" s="62"/>
      <c r="AP22" s="60">
        <f>VLOOKUP($A22,'Date Reference'!$K$6:$L$36,2,FALSE)</f>
        <v>44934</v>
      </c>
      <c r="AQ22" s="63">
        <v>22.5</v>
      </c>
      <c r="AR22" s="63">
        <v>22.5</v>
      </c>
      <c r="AS22" s="63">
        <v>22.5</v>
      </c>
      <c r="AT22" s="63">
        <v>22.5</v>
      </c>
      <c r="AU22" s="63">
        <v>20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44935</v>
      </c>
      <c r="C23" s="63">
        <v>15</v>
      </c>
      <c r="D23" s="63">
        <v>30</v>
      </c>
      <c r="E23" s="63">
        <v>15</v>
      </c>
      <c r="F23" s="65">
        <v>22.5</v>
      </c>
      <c r="G23" s="63">
        <v>20</v>
      </c>
      <c r="H23" s="63">
        <v>20</v>
      </c>
      <c r="J23" s="40">
        <f>VLOOKUP($A23,'Date Reference'!$K$6:$L$36,2,FALSE)</f>
        <v>44935</v>
      </c>
      <c r="K23" s="63">
        <v>15</v>
      </c>
      <c r="L23" s="63">
        <v>30</v>
      </c>
      <c r="M23" s="63">
        <v>15</v>
      </c>
      <c r="N23" s="63">
        <v>30</v>
      </c>
      <c r="O23" s="63">
        <v>20</v>
      </c>
      <c r="P23" s="63">
        <v>20</v>
      </c>
      <c r="R23" s="40">
        <f>VLOOKUP($A23,'Date Reference'!$K$6:$L$36,2,FALSE)</f>
        <v>44935</v>
      </c>
      <c r="S23" s="63">
        <v>22.5</v>
      </c>
      <c r="T23" s="63">
        <v>22.5</v>
      </c>
      <c r="U23" s="63">
        <v>22.5</v>
      </c>
      <c r="V23" s="63">
        <v>22.5</v>
      </c>
      <c r="W23" s="63">
        <v>40</v>
      </c>
      <c r="X23" s="63">
        <v>20</v>
      </c>
      <c r="Y23" s="62"/>
      <c r="Z23" s="60">
        <f>VLOOKUP($A23,'Date Reference'!$K$6:$L$36,2,FALSE)</f>
        <v>44935</v>
      </c>
      <c r="AA23" s="63">
        <v>15</v>
      </c>
      <c r="AB23" s="63">
        <v>30</v>
      </c>
      <c r="AC23" s="63">
        <v>15</v>
      </c>
      <c r="AD23" s="63">
        <v>22.5</v>
      </c>
      <c r="AE23" s="63">
        <v>20</v>
      </c>
      <c r="AF23" s="63">
        <v>30</v>
      </c>
      <c r="AG23" s="62"/>
      <c r="AH23" s="60">
        <f>VLOOKUP($A23,'Date Reference'!$K$6:$L$36,2,FALSE)</f>
        <v>44935</v>
      </c>
      <c r="AI23" s="63">
        <v>15</v>
      </c>
      <c r="AJ23" s="63">
        <v>30</v>
      </c>
      <c r="AK23" s="63">
        <v>15</v>
      </c>
      <c r="AL23" s="63">
        <v>22.5</v>
      </c>
      <c r="AM23" s="63">
        <v>20</v>
      </c>
      <c r="AN23" s="63">
        <v>20</v>
      </c>
      <c r="AO23" s="62"/>
      <c r="AP23" s="60">
        <f>VLOOKUP($A23,'Date Reference'!$K$6:$L$36,2,FALSE)</f>
        <v>44935</v>
      </c>
      <c r="AQ23" s="63">
        <v>15</v>
      </c>
      <c r="AR23" s="63">
        <v>30</v>
      </c>
      <c r="AS23" s="63">
        <v>22.5</v>
      </c>
      <c r="AT23" s="63">
        <v>22.5</v>
      </c>
      <c r="AU23" s="63">
        <v>20</v>
      </c>
      <c r="AV23" s="63">
        <v>20</v>
      </c>
    </row>
    <row r="24" spans="1:48" x14ac:dyDescent="0.25">
      <c r="A24">
        <v>10</v>
      </c>
      <c r="B24" s="40">
        <f>VLOOKUP($A24,'Date Reference'!$K$6:$L$36,2,FALSE)</f>
        <v>44936</v>
      </c>
      <c r="C24" s="63">
        <v>15</v>
      </c>
      <c r="D24" s="63">
        <v>30</v>
      </c>
      <c r="E24" s="63">
        <v>15</v>
      </c>
      <c r="F24" s="63">
        <v>30</v>
      </c>
      <c r="G24" s="63">
        <v>20</v>
      </c>
      <c r="H24" s="63">
        <v>20</v>
      </c>
      <c r="J24" s="40">
        <f>VLOOKUP($A24,'Date Reference'!$K$6:$L$36,2,FALSE)</f>
        <v>44936</v>
      </c>
      <c r="K24" s="63">
        <v>22.5</v>
      </c>
      <c r="L24" s="63">
        <v>30</v>
      </c>
      <c r="M24" s="63">
        <v>15</v>
      </c>
      <c r="N24" s="63">
        <v>30</v>
      </c>
      <c r="O24" s="63">
        <v>20</v>
      </c>
      <c r="P24" s="63">
        <v>20</v>
      </c>
      <c r="R24" s="40">
        <f>VLOOKUP($A24,'Date Reference'!$K$6:$L$36,2,FALSE)</f>
        <v>44936</v>
      </c>
      <c r="S24" s="63">
        <v>22.5</v>
      </c>
      <c r="T24" s="63">
        <v>22.5</v>
      </c>
      <c r="U24" s="63">
        <v>15</v>
      </c>
      <c r="V24" s="63">
        <v>30</v>
      </c>
      <c r="W24" s="63">
        <v>30</v>
      </c>
      <c r="X24" s="63">
        <v>20</v>
      </c>
      <c r="Y24" s="62"/>
      <c r="Z24" s="60">
        <f>VLOOKUP($A24,'Date Reference'!$K$6:$L$36,2,FALSE)</f>
        <v>44936</v>
      </c>
      <c r="AA24" s="63">
        <v>15</v>
      </c>
      <c r="AB24" s="63">
        <v>22.5</v>
      </c>
      <c r="AC24" s="63">
        <v>15</v>
      </c>
      <c r="AD24" s="63">
        <v>22.5</v>
      </c>
      <c r="AE24" s="63">
        <v>20</v>
      </c>
      <c r="AF24" s="63">
        <v>20</v>
      </c>
      <c r="AG24" s="62"/>
      <c r="AH24" s="60">
        <f>VLOOKUP($A24,'Date Reference'!$K$6:$L$36,2,FALSE)</f>
        <v>44936</v>
      </c>
      <c r="AI24" s="63">
        <v>15</v>
      </c>
      <c r="AJ24" s="63">
        <v>22.5</v>
      </c>
      <c r="AK24" s="63">
        <v>15</v>
      </c>
      <c r="AL24" s="63">
        <v>22.5</v>
      </c>
      <c r="AM24" s="63">
        <v>20</v>
      </c>
      <c r="AN24" s="63">
        <v>20</v>
      </c>
      <c r="AO24" s="62"/>
      <c r="AP24" s="60">
        <f>VLOOKUP($A24,'Date Reference'!$K$6:$L$36,2,FALSE)</f>
        <v>44936</v>
      </c>
      <c r="AQ24" s="63">
        <v>15</v>
      </c>
      <c r="AR24" s="63">
        <v>30</v>
      </c>
      <c r="AS24" s="63">
        <v>15</v>
      </c>
      <c r="AT24" s="63">
        <v>30</v>
      </c>
      <c r="AU24" s="63">
        <v>20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44937</v>
      </c>
      <c r="C25" s="63">
        <v>15</v>
      </c>
      <c r="D25" s="63">
        <v>30</v>
      </c>
      <c r="E25" s="63">
        <v>15</v>
      </c>
      <c r="F25" s="63">
        <v>37.5</v>
      </c>
      <c r="G25" s="63">
        <v>20</v>
      </c>
      <c r="H25" s="63">
        <v>20</v>
      </c>
      <c r="J25" s="40">
        <f>VLOOKUP($A25,'Date Reference'!$K$6:$L$36,2,FALSE)</f>
        <v>44937</v>
      </c>
      <c r="K25" s="63">
        <v>30</v>
      </c>
      <c r="L25" s="63">
        <v>15</v>
      </c>
      <c r="M25" s="63">
        <v>22.5</v>
      </c>
      <c r="N25" s="63">
        <v>30</v>
      </c>
      <c r="O25" s="63">
        <v>20</v>
      </c>
      <c r="P25" s="63">
        <v>20</v>
      </c>
      <c r="R25" s="40">
        <f>VLOOKUP($A25,'Date Reference'!$K$6:$L$36,2,FALSE)</f>
        <v>44937</v>
      </c>
      <c r="S25" s="63">
        <v>22.5</v>
      </c>
      <c r="T25" s="63">
        <v>30</v>
      </c>
      <c r="U25" s="63">
        <v>15</v>
      </c>
      <c r="V25" s="63">
        <v>30</v>
      </c>
      <c r="W25" s="63">
        <v>30</v>
      </c>
      <c r="X25" s="63">
        <v>20</v>
      </c>
      <c r="Y25" s="62"/>
      <c r="Z25" s="60">
        <f>VLOOKUP($A25,'Date Reference'!$K$6:$L$36,2,FALSE)</f>
        <v>44937</v>
      </c>
      <c r="AA25" s="63">
        <v>15</v>
      </c>
      <c r="AB25" s="63">
        <v>30</v>
      </c>
      <c r="AC25" s="63">
        <v>15</v>
      </c>
      <c r="AD25" s="63">
        <v>30</v>
      </c>
      <c r="AE25" s="63">
        <v>20</v>
      </c>
      <c r="AF25" s="63">
        <v>20</v>
      </c>
      <c r="AG25" s="62"/>
      <c r="AH25" s="60">
        <f>VLOOKUP($A25,'Date Reference'!$K$6:$L$36,2,FALSE)</f>
        <v>44937</v>
      </c>
      <c r="AI25" s="63">
        <v>15</v>
      </c>
      <c r="AJ25" s="63">
        <v>15</v>
      </c>
      <c r="AK25" s="63">
        <v>15</v>
      </c>
      <c r="AL25" s="63">
        <v>22.5</v>
      </c>
      <c r="AM25" s="63">
        <v>20</v>
      </c>
      <c r="AN25" s="63">
        <v>30</v>
      </c>
      <c r="AO25" s="62"/>
      <c r="AP25" s="60">
        <f>VLOOKUP($A25,'Date Reference'!$K$6:$L$36,2,FALSE)</f>
        <v>44937</v>
      </c>
      <c r="AQ25" s="63">
        <v>15</v>
      </c>
      <c r="AR25" s="63">
        <v>30</v>
      </c>
      <c r="AS25" s="63">
        <v>15</v>
      </c>
      <c r="AT25" s="63">
        <v>37.5</v>
      </c>
      <c r="AU25" s="63">
        <v>20</v>
      </c>
      <c r="AV25" s="63">
        <v>20</v>
      </c>
    </row>
    <row r="26" spans="1:48" x14ac:dyDescent="0.25">
      <c r="A26">
        <v>12</v>
      </c>
      <c r="B26" s="40">
        <f>VLOOKUP($A26,'Date Reference'!$K$6:$L$36,2,FALSE)</f>
        <v>44938</v>
      </c>
      <c r="C26" s="63">
        <v>7.5</v>
      </c>
      <c r="D26" s="63">
        <v>30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44938</v>
      </c>
      <c r="K26" s="63">
        <v>15</v>
      </c>
      <c r="L26" s="63">
        <v>22.5</v>
      </c>
      <c r="M26" s="63">
        <v>22.5</v>
      </c>
      <c r="N26" s="63">
        <v>30</v>
      </c>
      <c r="O26" s="63">
        <v>20</v>
      </c>
      <c r="P26" s="63">
        <v>20</v>
      </c>
      <c r="R26" s="40">
        <f>VLOOKUP($A26,'Date Reference'!$K$6:$L$36,2,FALSE)</f>
        <v>44938</v>
      </c>
      <c r="S26" s="63">
        <v>22.5</v>
      </c>
      <c r="T26" s="63">
        <v>22.5</v>
      </c>
      <c r="U26" s="63">
        <v>15</v>
      </c>
      <c r="V26" s="63">
        <v>30</v>
      </c>
      <c r="W26" s="63">
        <v>40</v>
      </c>
      <c r="X26" s="63">
        <v>20</v>
      </c>
      <c r="Y26" s="62"/>
      <c r="Z26" s="60">
        <f>VLOOKUP($A26,'Date Reference'!$K$6:$L$36,2,FALSE)</f>
        <v>44938</v>
      </c>
      <c r="AA26" s="63">
        <v>15</v>
      </c>
      <c r="AB26" s="63">
        <v>30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44938</v>
      </c>
      <c r="AI26" s="63">
        <v>15</v>
      </c>
      <c r="AJ26" s="63">
        <v>15</v>
      </c>
      <c r="AK26" s="63">
        <v>7.5</v>
      </c>
      <c r="AL26" s="63">
        <v>22.5</v>
      </c>
      <c r="AM26" s="63">
        <v>20</v>
      </c>
      <c r="AN26" s="63">
        <v>20</v>
      </c>
      <c r="AO26" s="62"/>
      <c r="AP26" s="60">
        <f>VLOOKUP($A26,'Date Reference'!$K$6:$L$36,2,FALSE)</f>
        <v>44938</v>
      </c>
      <c r="AQ26" s="63">
        <v>22.5</v>
      </c>
      <c r="AR26" s="63">
        <v>22.5</v>
      </c>
      <c r="AS26" s="63">
        <v>15</v>
      </c>
      <c r="AT26" s="63">
        <v>30</v>
      </c>
      <c r="AU26" s="63">
        <v>10</v>
      </c>
      <c r="AV26" s="63">
        <v>30</v>
      </c>
    </row>
    <row r="27" spans="1:48" x14ac:dyDescent="0.25">
      <c r="A27">
        <v>13</v>
      </c>
      <c r="B27" s="40">
        <f>VLOOKUP($A27,'Date Reference'!$K$6:$L$36,2,FALSE)</f>
        <v>44939</v>
      </c>
      <c r="C27" s="63">
        <v>15</v>
      </c>
      <c r="D27" s="63">
        <v>30</v>
      </c>
      <c r="E27" s="63">
        <v>15</v>
      </c>
      <c r="F27" s="63">
        <v>30</v>
      </c>
      <c r="G27" s="63">
        <v>20</v>
      </c>
      <c r="H27" s="63">
        <v>30</v>
      </c>
      <c r="J27" s="40">
        <f>VLOOKUP($A27,'Date Reference'!$K$6:$L$36,2,FALSE)</f>
        <v>44939</v>
      </c>
      <c r="K27" s="63">
        <v>22.5</v>
      </c>
      <c r="L27" s="63">
        <v>22.5</v>
      </c>
      <c r="M27" s="63">
        <v>22.5</v>
      </c>
      <c r="N27" s="63">
        <v>22.5</v>
      </c>
      <c r="O27" s="63">
        <v>20</v>
      </c>
      <c r="P27" s="63">
        <v>20</v>
      </c>
      <c r="R27" s="40">
        <f>VLOOKUP($A27,'Date Reference'!$K$6:$L$36,2,FALSE)</f>
        <v>44939</v>
      </c>
      <c r="S27" s="63">
        <v>15</v>
      </c>
      <c r="T27" s="63">
        <v>30</v>
      </c>
      <c r="U27" s="63">
        <v>22.5</v>
      </c>
      <c r="V27" s="63">
        <v>22.5</v>
      </c>
      <c r="W27" s="63">
        <v>20</v>
      </c>
      <c r="X27" s="63">
        <v>20</v>
      </c>
      <c r="Y27" s="62"/>
      <c r="Z27" s="60">
        <f>VLOOKUP($A27,'Date Reference'!$K$6:$L$36,2,FALSE)</f>
        <v>44939</v>
      </c>
      <c r="AA27" s="63">
        <v>15</v>
      </c>
      <c r="AB27" s="63">
        <v>30</v>
      </c>
      <c r="AC27" s="63">
        <v>15</v>
      </c>
      <c r="AD27" s="63">
        <v>30</v>
      </c>
      <c r="AE27" s="63">
        <v>20</v>
      </c>
      <c r="AF27" s="63">
        <v>20</v>
      </c>
      <c r="AG27" s="62"/>
      <c r="AH27" s="60">
        <f>VLOOKUP($A27,'Date Reference'!$K$6:$L$36,2,FALSE)</f>
        <v>44939</v>
      </c>
      <c r="AI27" s="63">
        <v>15</v>
      </c>
      <c r="AJ27" s="63">
        <v>37.5</v>
      </c>
      <c r="AK27" s="63">
        <v>15</v>
      </c>
      <c r="AL27" s="63">
        <v>37.5</v>
      </c>
      <c r="AM27" s="63">
        <v>30</v>
      </c>
      <c r="AN27" s="63">
        <v>30</v>
      </c>
      <c r="AO27" s="62"/>
      <c r="AP27" s="60">
        <f>VLOOKUP($A27,'Date Reference'!$K$6:$L$36,2,FALSE)</f>
        <v>44939</v>
      </c>
      <c r="AQ27" s="63">
        <v>15</v>
      </c>
      <c r="AR27" s="63">
        <v>30</v>
      </c>
      <c r="AS27" s="63">
        <v>22.5</v>
      </c>
      <c r="AT27" s="63">
        <v>22.5</v>
      </c>
      <c r="AU27" s="63">
        <v>20</v>
      </c>
      <c r="AV27" s="63">
        <v>50</v>
      </c>
    </row>
    <row r="28" spans="1:48" x14ac:dyDescent="0.25">
      <c r="A28">
        <v>14</v>
      </c>
      <c r="B28" s="40">
        <f>VLOOKUP($A28,'Date Reference'!$K$6:$L$36,2,FALSE)</f>
        <v>44940</v>
      </c>
      <c r="C28" s="63">
        <v>15</v>
      </c>
      <c r="D28" s="63">
        <v>30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44940</v>
      </c>
      <c r="K28" s="63">
        <v>15</v>
      </c>
      <c r="L28" s="63">
        <v>30</v>
      </c>
      <c r="M28" s="63">
        <v>15</v>
      </c>
      <c r="N28" s="63">
        <v>30</v>
      </c>
      <c r="O28" s="63">
        <v>20</v>
      </c>
      <c r="P28" s="63">
        <v>20</v>
      </c>
      <c r="R28" s="40">
        <f>VLOOKUP($A28,'Date Reference'!$K$6:$L$36,2,FALSE)</f>
        <v>44940</v>
      </c>
      <c r="S28" s="63">
        <v>22.5</v>
      </c>
      <c r="T28" s="63">
        <v>15</v>
      </c>
      <c r="U28" s="63">
        <v>15</v>
      </c>
      <c r="V28" s="63">
        <v>30</v>
      </c>
      <c r="W28" s="63">
        <v>20</v>
      </c>
      <c r="X28" s="63">
        <v>10</v>
      </c>
      <c r="Y28" s="62"/>
      <c r="Z28" s="60">
        <f>VLOOKUP($A28,'Date Reference'!$K$6:$L$36,2,FALSE)</f>
        <v>44940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44940</v>
      </c>
      <c r="AI28" s="63">
        <v>15</v>
      </c>
      <c r="AJ28" s="63">
        <v>30</v>
      </c>
      <c r="AK28" s="63">
        <v>22.5</v>
      </c>
      <c r="AL28" s="63">
        <v>30</v>
      </c>
      <c r="AM28" s="63">
        <v>30</v>
      </c>
      <c r="AN28" s="63">
        <v>30</v>
      </c>
      <c r="AO28" s="62"/>
      <c r="AP28" s="60">
        <f>VLOOKUP($A28,'Date Reference'!$K$6:$L$36,2,FALSE)</f>
        <v>44940</v>
      </c>
      <c r="AQ28" s="63">
        <v>22.5</v>
      </c>
      <c r="AR28" s="63">
        <v>22.5</v>
      </c>
      <c r="AS28" s="63">
        <v>15</v>
      </c>
      <c r="AT28" s="63">
        <v>37.5</v>
      </c>
      <c r="AU28" s="63">
        <v>20</v>
      </c>
      <c r="AV28" s="63">
        <v>40</v>
      </c>
    </row>
    <row r="29" spans="1:48" x14ac:dyDescent="0.25">
      <c r="A29">
        <v>15</v>
      </c>
      <c r="B29" s="40">
        <f>VLOOKUP($A29,'Date Reference'!$K$6:$L$36,2,FALSE)</f>
        <v>44941</v>
      </c>
      <c r="C29" s="63">
        <v>22.5</v>
      </c>
      <c r="D29" s="63">
        <v>45</v>
      </c>
      <c r="E29" s="63">
        <v>15</v>
      </c>
      <c r="F29" s="63">
        <v>45</v>
      </c>
      <c r="G29" s="63">
        <v>20</v>
      </c>
      <c r="H29" s="63">
        <v>40</v>
      </c>
      <c r="J29" s="40">
        <f>VLOOKUP($A29,'Date Reference'!$K$6:$L$36,2,FALSE)</f>
        <v>44941</v>
      </c>
      <c r="K29" s="63">
        <v>22.5</v>
      </c>
      <c r="L29" s="63">
        <v>22.5</v>
      </c>
      <c r="M29" s="63">
        <v>15</v>
      </c>
      <c r="N29" s="63">
        <v>30</v>
      </c>
      <c r="O29" s="63">
        <v>20</v>
      </c>
      <c r="P29" s="63">
        <v>20</v>
      </c>
      <c r="R29" s="40">
        <f>VLOOKUP($A29,'Date Reference'!$K$6:$L$36,2,FALSE)</f>
        <v>44941</v>
      </c>
      <c r="S29" s="63">
        <v>15</v>
      </c>
      <c r="T29" s="63">
        <v>30</v>
      </c>
      <c r="U29" s="63">
        <v>22.5</v>
      </c>
      <c r="V29" s="63">
        <v>22.5</v>
      </c>
      <c r="W29" s="63">
        <v>20</v>
      </c>
      <c r="X29" s="63">
        <v>20</v>
      </c>
      <c r="Y29" s="62"/>
      <c r="Z29" s="60">
        <f>VLOOKUP($A29,'Date Reference'!$K$6:$L$36,2,FALSE)</f>
        <v>44941</v>
      </c>
      <c r="AA29" s="63">
        <v>15</v>
      </c>
      <c r="AB29" s="63">
        <v>30</v>
      </c>
      <c r="AC29" s="63">
        <v>15</v>
      </c>
      <c r="AD29" s="63">
        <v>30</v>
      </c>
      <c r="AE29" s="63">
        <v>20</v>
      </c>
      <c r="AF29" s="63">
        <v>20</v>
      </c>
      <c r="AG29" s="62"/>
      <c r="AH29" s="60">
        <f>VLOOKUP($A29,'Date Reference'!$K$6:$L$36,2,FALSE)</f>
        <v>44941</v>
      </c>
      <c r="AI29" s="63">
        <v>15</v>
      </c>
      <c r="AJ29" s="63">
        <v>37.5</v>
      </c>
      <c r="AK29" s="63">
        <v>22.5</v>
      </c>
      <c r="AL29" s="63">
        <v>37.5</v>
      </c>
      <c r="AM29" s="63">
        <v>30</v>
      </c>
      <c r="AN29" s="63">
        <v>30</v>
      </c>
      <c r="AO29" s="62"/>
      <c r="AP29" s="60">
        <f>VLOOKUP($A29,'Date Reference'!$K$6:$L$36,2,FALSE)</f>
        <v>44941</v>
      </c>
      <c r="AQ29" s="63">
        <v>22.5</v>
      </c>
      <c r="AR29" s="63">
        <v>30</v>
      </c>
      <c r="AS29" s="63">
        <v>22.5</v>
      </c>
      <c r="AT29" s="63">
        <v>30</v>
      </c>
      <c r="AU29" s="63">
        <v>20</v>
      </c>
      <c r="AV29" s="63">
        <v>40</v>
      </c>
    </row>
    <row r="30" spans="1:48" x14ac:dyDescent="0.25">
      <c r="A30">
        <v>16</v>
      </c>
      <c r="B30" s="40">
        <f>VLOOKUP($A30,'Date Reference'!$K$6:$L$36,2,FALSE)</f>
        <v>44942</v>
      </c>
      <c r="C30" s="63">
        <v>15</v>
      </c>
      <c r="D30" s="65">
        <v>22.5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44942</v>
      </c>
      <c r="K30" s="63">
        <v>15</v>
      </c>
      <c r="L30" s="63">
        <v>30</v>
      </c>
      <c r="M30" s="63">
        <v>15</v>
      </c>
      <c r="N30" s="63">
        <v>30</v>
      </c>
      <c r="O30" s="63">
        <v>20</v>
      </c>
      <c r="P30" s="63">
        <v>20</v>
      </c>
      <c r="R30" s="40">
        <f>VLOOKUP($A30,'Date Reference'!$K$6:$L$36,2,FALSE)</f>
        <v>44942</v>
      </c>
      <c r="S30" s="63">
        <v>15</v>
      </c>
      <c r="T30" s="63">
        <v>22.5</v>
      </c>
      <c r="U30" s="63">
        <v>22.5</v>
      </c>
      <c r="V30" s="63">
        <v>22.5</v>
      </c>
      <c r="W30" s="63">
        <v>20</v>
      </c>
      <c r="X30" s="63">
        <v>20</v>
      </c>
      <c r="Y30" s="62"/>
      <c r="Z30" s="60">
        <f>VLOOKUP($A30,'Date Reference'!$K$6:$L$36,2,FALSE)</f>
        <v>44942</v>
      </c>
      <c r="AA30" s="63">
        <v>15</v>
      </c>
      <c r="AB30" s="63">
        <v>30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44942</v>
      </c>
      <c r="AI30" s="63">
        <v>15</v>
      </c>
      <c r="AJ30" s="63">
        <v>37.5</v>
      </c>
      <c r="AK30" s="63">
        <v>15</v>
      </c>
      <c r="AL30" s="63">
        <v>30</v>
      </c>
      <c r="AM30" s="63">
        <v>20</v>
      </c>
      <c r="AN30" s="63">
        <v>30</v>
      </c>
      <c r="AO30" s="62"/>
      <c r="AP30" s="60">
        <f>VLOOKUP($A30,'Date Reference'!$K$6:$L$36,2,FALSE)</f>
        <v>44942</v>
      </c>
      <c r="AQ30" s="63">
        <v>22.5</v>
      </c>
      <c r="AR30" s="63">
        <v>30</v>
      </c>
      <c r="AS30" s="63">
        <v>7.5</v>
      </c>
      <c r="AT30" s="63">
        <v>30</v>
      </c>
      <c r="AU30" s="63">
        <v>20</v>
      </c>
      <c r="AV30" s="63">
        <v>40</v>
      </c>
    </row>
    <row r="31" spans="1:48" x14ac:dyDescent="0.25">
      <c r="A31">
        <v>17</v>
      </c>
      <c r="B31" s="40">
        <f>VLOOKUP($A31,'Date Reference'!$K$6:$L$36,2,FALSE)</f>
        <v>44943</v>
      </c>
      <c r="C31" s="63">
        <v>15</v>
      </c>
      <c r="D31" s="63">
        <v>37.5</v>
      </c>
      <c r="E31" s="63">
        <v>15</v>
      </c>
      <c r="F31" s="63">
        <v>30</v>
      </c>
      <c r="G31" s="63">
        <v>20</v>
      </c>
      <c r="H31" s="63">
        <v>20</v>
      </c>
      <c r="J31" s="40">
        <f>VLOOKUP($A31,'Date Reference'!$K$6:$L$36,2,FALSE)</f>
        <v>44943</v>
      </c>
      <c r="K31" s="63">
        <v>22.5</v>
      </c>
      <c r="L31" s="71">
        <v>22.5</v>
      </c>
      <c r="M31" s="63">
        <v>22.5</v>
      </c>
      <c r="N31" s="63">
        <v>22.5</v>
      </c>
      <c r="O31" s="63">
        <v>20</v>
      </c>
      <c r="P31" s="63">
        <v>20</v>
      </c>
      <c r="R31" s="40">
        <f>VLOOKUP($A31,'Date Reference'!$K$6:$L$36,2,FALSE)</f>
        <v>44943</v>
      </c>
      <c r="S31" s="63">
        <v>22.5</v>
      </c>
      <c r="T31" s="63">
        <v>30</v>
      </c>
      <c r="U31" s="63">
        <v>22.5</v>
      </c>
      <c r="V31" s="63">
        <v>22.5</v>
      </c>
      <c r="W31" s="63">
        <v>20</v>
      </c>
      <c r="X31" s="63">
        <v>20</v>
      </c>
      <c r="Y31" s="62"/>
      <c r="Z31" s="60">
        <f>VLOOKUP($A31,'Date Reference'!$K$6:$L$36,2,FALSE)</f>
        <v>44943</v>
      </c>
      <c r="AA31" s="63">
        <v>22.5</v>
      </c>
      <c r="AB31" s="63">
        <v>22.5</v>
      </c>
      <c r="AC31" s="63">
        <v>22.5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44943</v>
      </c>
      <c r="AI31" s="63">
        <v>15</v>
      </c>
      <c r="AJ31" s="63">
        <v>30</v>
      </c>
      <c r="AK31" s="63">
        <v>15</v>
      </c>
      <c r="AL31" s="63">
        <v>30</v>
      </c>
      <c r="AM31" s="63">
        <v>20</v>
      </c>
      <c r="AN31" s="63">
        <v>30</v>
      </c>
      <c r="AO31" s="62"/>
      <c r="AP31" s="60">
        <f>VLOOKUP($A31,'Date Reference'!$K$6:$L$36,2,FALSE)</f>
        <v>44943</v>
      </c>
      <c r="AQ31" s="63">
        <v>22.5</v>
      </c>
      <c r="AR31" s="63">
        <v>30</v>
      </c>
      <c r="AS31" s="63">
        <v>15</v>
      </c>
      <c r="AT31" s="63">
        <v>30</v>
      </c>
      <c r="AU31" s="63">
        <v>20</v>
      </c>
      <c r="AV31" s="63">
        <v>30</v>
      </c>
    </row>
    <row r="32" spans="1:48" x14ac:dyDescent="0.25">
      <c r="A32">
        <v>18</v>
      </c>
      <c r="B32" s="40">
        <f>VLOOKUP($A32,'Date Reference'!$K$6:$L$36,2,FALSE)</f>
        <v>44944</v>
      </c>
      <c r="C32" s="63">
        <v>15</v>
      </c>
      <c r="D32" s="63">
        <v>30</v>
      </c>
      <c r="E32" s="63">
        <v>22.5</v>
      </c>
      <c r="F32" s="63">
        <v>30</v>
      </c>
      <c r="G32" s="63">
        <v>30</v>
      </c>
      <c r="H32" s="63">
        <v>30</v>
      </c>
      <c r="J32" s="40">
        <f>VLOOKUP($A32,'Date Reference'!$K$6:$L$36,2,FALSE)</f>
        <v>44944</v>
      </c>
      <c r="K32" s="63">
        <v>30</v>
      </c>
      <c r="L32" s="63">
        <v>15</v>
      </c>
      <c r="M32" s="63">
        <v>30</v>
      </c>
      <c r="N32" s="63">
        <v>22.5</v>
      </c>
      <c r="O32" s="63">
        <v>20</v>
      </c>
      <c r="P32" s="63">
        <v>20</v>
      </c>
      <c r="R32" s="40">
        <f>VLOOKUP($A32,'Date Reference'!$K$6:$L$36,2,FALSE)</f>
        <v>44944</v>
      </c>
      <c r="S32" s="63">
        <v>22.5</v>
      </c>
      <c r="T32" s="63">
        <v>15</v>
      </c>
      <c r="U32" s="63">
        <v>22.5</v>
      </c>
      <c r="V32" s="63">
        <v>22.5</v>
      </c>
      <c r="W32" s="63">
        <v>20</v>
      </c>
      <c r="X32" s="63">
        <v>20</v>
      </c>
      <c r="Y32" s="62"/>
      <c r="Z32" s="60">
        <f>VLOOKUP($A32,'Date Reference'!$K$6:$L$36,2,FALSE)</f>
        <v>44944</v>
      </c>
      <c r="AA32" s="63">
        <v>15</v>
      </c>
      <c r="AB32" s="63">
        <v>22.5</v>
      </c>
      <c r="AC32" s="63">
        <v>15</v>
      </c>
      <c r="AD32" s="63">
        <v>30</v>
      </c>
      <c r="AE32" s="63">
        <v>30</v>
      </c>
      <c r="AF32" s="63">
        <v>20</v>
      </c>
      <c r="AG32" s="62"/>
      <c r="AH32" s="60">
        <f>VLOOKUP($A32,'Date Reference'!$K$6:$L$36,2,FALSE)</f>
        <v>44944</v>
      </c>
      <c r="AI32" s="63">
        <v>15</v>
      </c>
      <c r="AJ32" s="63">
        <v>30</v>
      </c>
      <c r="AK32" s="63">
        <v>15</v>
      </c>
      <c r="AL32" s="63">
        <v>30</v>
      </c>
      <c r="AM32" s="63">
        <v>20</v>
      </c>
      <c r="AN32" s="63">
        <v>30</v>
      </c>
      <c r="AO32" s="62"/>
      <c r="AP32" s="60">
        <f>VLOOKUP($A32,'Date Reference'!$K$6:$L$36,2,FALSE)</f>
        <v>44944</v>
      </c>
      <c r="AQ32" s="63">
        <v>15</v>
      </c>
      <c r="AR32" s="63">
        <v>37.5</v>
      </c>
      <c r="AS32" s="63">
        <v>22.5</v>
      </c>
      <c r="AT32" s="63">
        <v>30</v>
      </c>
      <c r="AU32" s="63">
        <v>20</v>
      </c>
      <c r="AV32" s="63">
        <v>30</v>
      </c>
    </row>
    <row r="33" spans="1:48" x14ac:dyDescent="0.25">
      <c r="A33">
        <v>19</v>
      </c>
      <c r="B33" s="40">
        <f>VLOOKUP($A33,'Date Reference'!$K$6:$L$36,2,FALSE)</f>
        <v>44945</v>
      </c>
      <c r="C33" s="63">
        <v>22.5</v>
      </c>
      <c r="D33" s="63">
        <v>22.5</v>
      </c>
      <c r="E33" s="63">
        <v>15</v>
      </c>
      <c r="F33" s="63">
        <v>30</v>
      </c>
      <c r="G33" s="63">
        <v>20</v>
      </c>
      <c r="H33" s="63">
        <v>30</v>
      </c>
      <c r="J33" s="40">
        <f>VLOOKUP($A33,'Date Reference'!$K$6:$L$36,2,FALSE)</f>
        <v>44945</v>
      </c>
      <c r="K33" s="63">
        <v>30</v>
      </c>
      <c r="L33" s="63">
        <v>22.5</v>
      </c>
      <c r="M33" s="63">
        <v>22.5</v>
      </c>
      <c r="N33" s="63">
        <v>22.5</v>
      </c>
      <c r="O33" s="63">
        <v>20</v>
      </c>
      <c r="P33" s="63">
        <v>20</v>
      </c>
      <c r="R33" s="40">
        <f>VLOOKUP($A33,'Date Reference'!$K$6:$L$36,2,FALSE)</f>
        <v>44945</v>
      </c>
      <c r="S33" s="63">
        <v>22.5</v>
      </c>
      <c r="T33" s="63">
        <v>22.5</v>
      </c>
      <c r="U33" s="63">
        <v>22.5</v>
      </c>
      <c r="V33" s="63">
        <v>22.5</v>
      </c>
      <c r="W33" s="63">
        <v>20</v>
      </c>
      <c r="X33" s="63">
        <v>20</v>
      </c>
      <c r="Y33" s="62"/>
      <c r="Z33" s="60">
        <f>VLOOKUP($A33,'Date Reference'!$K$6:$L$36,2,FALSE)</f>
        <v>44945</v>
      </c>
      <c r="AA33" s="63">
        <v>15</v>
      </c>
      <c r="AB33" s="63">
        <v>30</v>
      </c>
      <c r="AC33" s="63">
        <v>15</v>
      </c>
      <c r="AD33" s="63">
        <v>37.5</v>
      </c>
      <c r="AE33" s="63">
        <v>20</v>
      </c>
      <c r="AF33" s="63">
        <v>20</v>
      </c>
      <c r="AG33" s="62"/>
      <c r="AH33" s="60">
        <f>VLOOKUP($A33,'Date Reference'!$K$6:$L$36,2,FALSE)</f>
        <v>44945</v>
      </c>
      <c r="AI33" s="63">
        <v>15</v>
      </c>
      <c r="AJ33" s="63">
        <v>30</v>
      </c>
      <c r="AK33" s="63">
        <v>15</v>
      </c>
      <c r="AL33" s="63">
        <v>37.5</v>
      </c>
      <c r="AM33" s="63">
        <v>20</v>
      </c>
      <c r="AN33" s="63">
        <v>40</v>
      </c>
      <c r="AO33" s="62"/>
      <c r="AP33" s="60">
        <f>VLOOKUP($A33,'Date Reference'!$K$6:$L$36,2,FALSE)</f>
        <v>44945</v>
      </c>
      <c r="AQ33" s="63">
        <v>22.5</v>
      </c>
      <c r="AR33" s="63">
        <v>22.5</v>
      </c>
      <c r="AS33" s="63">
        <v>15</v>
      </c>
      <c r="AT33" s="63">
        <v>22.5</v>
      </c>
      <c r="AU33" s="63">
        <v>20</v>
      </c>
      <c r="AV33" s="63">
        <v>10</v>
      </c>
    </row>
    <row r="34" spans="1:48" x14ac:dyDescent="0.25">
      <c r="A34">
        <v>20</v>
      </c>
      <c r="B34" s="40">
        <f>VLOOKUP($A34,'Date Reference'!$K$6:$L$36,2,FALSE)</f>
        <v>44946</v>
      </c>
      <c r="C34" s="63">
        <v>15</v>
      </c>
      <c r="D34" s="63">
        <v>37.5</v>
      </c>
      <c r="E34" s="63">
        <v>15</v>
      </c>
      <c r="F34" s="63">
        <v>30</v>
      </c>
      <c r="G34" s="63">
        <v>20</v>
      </c>
      <c r="H34" s="63">
        <v>30</v>
      </c>
      <c r="J34" s="40">
        <f>VLOOKUP($A34,'Date Reference'!$K$6:$L$36,2,FALSE)</f>
        <v>44946</v>
      </c>
      <c r="K34" s="63">
        <v>22.5</v>
      </c>
      <c r="L34" s="63">
        <v>22.5</v>
      </c>
      <c r="M34" s="63">
        <v>22.5</v>
      </c>
      <c r="N34" s="63">
        <v>22.5</v>
      </c>
      <c r="O34" s="63">
        <v>20</v>
      </c>
      <c r="P34" s="63">
        <v>20</v>
      </c>
      <c r="R34" s="40">
        <f>VLOOKUP($A34,'Date Reference'!$K$6:$L$36,2,FALSE)</f>
        <v>44946</v>
      </c>
      <c r="S34" s="63">
        <v>22.5</v>
      </c>
      <c r="T34" s="63">
        <v>22.5</v>
      </c>
      <c r="U34" s="63">
        <v>22.5</v>
      </c>
      <c r="V34" s="63">
        <v>22.5</v>
      </c>
      <c r="W34" s="63">
        <v>20</v>
      </c>
      <c r="X34" s="63">
        <v>20</v>
      </c>
      <c r="Y34" s="62"/>
      <c r="Z34" s="60">
        <f>VLOOKUP($A34,'Date Reference'!$K$6:$L$36,2,FALSE)</f>
        <v>44946</v>
      </c>
      <c r="AA34" s="63">
        <v>22.5</v>
      </c>
      <c r="AB34" s="63">
        <v>22.5</v>
      </c>
      <c r="AC34" s="63">
        <v>15</v>
      </c>
      <c r="AD34" s="63">
        <v>30</v>
      </c>
      <c r="AE34" s="63">
        <v>20</v>
      </c>
      <c r="AF34" s="63">
        <v>10</v>
      </c>
      <c r="AG34" s="62"/>
      <c r="AH34" s="60">
        <f>VLOOKUP($A34,'Date Reference'!$K$6:$L$36,2,FALSE)</f>
        <v>44946</v>
      </c>
      <c r="AI34" s="63">
        <v>15</v>
      </c>
      <c r="AJ34" s="63">
        <v>30</v>
      </c>
      <c r="AK34" s="63">
        <v>22.5</v>
      </c>
      <c r="AL34" s="63">
        <v>30</v>
      </c>
      <c r="AM34" s="63">
        <v>20</v>
      </c>
      <c r="AN34" s="63">
        <v>30</v>
      </c>
      <c r="AO34" s="62"/>
      <c r="AP34" s="60">
        <f>VLOOKUP($A34,'Date Reference'!$K$6:$L$36,2,FALSE)</f>
        <v>44946</v>
      </c>
      <c r="AQ34" s="63">
        <v>22.5</v>
      </c>
      <c r="AR34" s="63">
        <v>30</v>
      </c>
      <c r="AS34" s="63">
        <v>15</v>
      </c>
      <c r="AT34" s="63">
        <v>45</v>
      </c>
      <c r="AU34" s="63">
        <v>30</v>
      </c>
      <c r="AV34" s="63">
        <v>30</v>
      </c>
    </row>
    <row r="35" spans="1:48" x14ac:dyDescent="0.25">
      <c r="A35">
        <v>21</v>
      </c>
      <c r="B35" s="40">
        <f>VLOOKUP($A35,'Date Reference'!$K$6:$L$36,2,FALSE)</f>
        <v>44947</v>
      </c>
      <c r="C35" s="63">
        <v>15</v>
      </c>
      <c r="D35" s="63">
        <v>30</v>
      </c>
      <c r="E35" s="63">
        <v>15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44947</v>
      </c>
      <c r="K35" s="63">
        <v>30</v>
      </c>
      <c r="L35" s="63">
        <v>22.5</v>
      </c>
      <c r="M35" s="63">
        <v>22.5</v>
      </c>
      <c r="N35" s="63">
        <v>22.5</v>
      </c>
      <c r="O35" s="63">
        <v>20</v>
      </c>
      <c r="P35" s="63">
        <v>20</v>
      </c>
      <c r="R35" s="40">
        <f>VLOOKUP($A35,'Date Reference'!$K$6:$L$36,2,FALSE)</f>
        <v>44947</v>
      </c>
      <c r="S35" s="63">
        <v>22.5</v>
      </c>
      <c r="T35" s="63">
        <v>22.5</v>
      </c>
      <c r="U35" s="63">
        <v>22.5</v>
      </c>
      <c r="V35" s="63">
        <v>22.5</v>
      </c>
      <c r="W35" s="63">
        <v>20</v>
      </c>
      <c r="X35" s="63">
        <v>20</v>
      </c>
      <c r="Y35" s="62"/>
      <c r="Z35" s="60">
        <f>VLOOKUP($A35,'Date Reference'!$K$6:$L$36,2,FALSE)</f>
        <v>44947</v>
      </c>
      <c r="AA35" s="63">
        <v>15</v>
      </c>
      <c r="AB35" s="63">
        <v>37.5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44947</v>
      </c>
      <c r="AI35" s="63">
        <v>15</v>
      </c>
      <c r="AJ35" s="63">
        <v>30</v>
      </c>
      <c r="AK35" s="63">
        <v>15</v>
      </c>
      <c r="AL35" s="63">
        <v>30</v>
      </c>
      <c r="AM35" s="63">
        <v>20</v>
      </c>
      <c r="AN35" s="63">
        <v>40</v>
      </c>
      <c r="AO35" s="62"/>
      <c r="AP35" s="60">
        <f>VLOOKUP($A35,'Date Reference'!$K$6:$L$36,2,FALSE)</f>
        <v>44947</v>
      </c>
      <c r="AQ35" s="63">
        <v>15</v>
      </c>
      <c r="AR35" s="63">
        <v>30</v>
      </c>
      <c r="AS35" s="63">
        <v>22.5</v>
      </c>
      <c r="AT35" s="63">
        <v>30</v>
      </c>
      <c r="AU35" s="63">
        <v>30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44948</v>
      </c>
      <c r="C36" s="63">
        <v>15</v>
      </c>
      <c r="D36" s="63">
        <v>30</v>
      </c>
      <c r="E36" s="63">
        <v>15</v>
      </c>
      <c r="F36" s="63">
        <v>30</v>
      </c>
      <c r="G36" s="63">
        <v>20</v>
      </c>
      <c r="H36" s="63">
        <v>30</v>
      </c>
      <c r="J36" s="40">
        <f>VLOOKUP($A36,'Date Reference'!$K$6:$L$36,2,FALSE)</f>
        <v>44948</v>
      </c>
      <c r="K36" s="63">
        <v>22.5</v>
      </c>
      <c r="L36" s="63">
        <v>22.5</v>
      </c>
      <c r="M36" s="63">
        <v>22.5</v>
      </c>
      <c r="N36" s="63">
        <v>22.5</v>
      </c>
      <c r="O36" s="63">
        <v>20</v>
      </c>
      <c r="P36" s="63">
        <v>20</v>
      </c>
      <c r="R36" s="40">
        <f>VLOOKUP($A36,'Date Reference'!$K$6:$L$36,2,FALSE)</f>
        <v>44948</v>
      </c>
      <c r="S36" s="63">
        <v>22.5</v>
      </c>
      <c r="T36" s="63">
        <v>22.5</v>
      </c>
      <c r="U36" s="63">
        <v>22.5</v>
      </c>
      <c r="V36" s="63">
        <v>22.5</v>
      </c>
      <c r="W36" s="63">
        <v>20</v>
      </c>
      <c r="X36" s="63">
        <v>30</v>
      </c>
      <c r="Y36" s="62"/>
      <c r="Z36" s="60">
        <f>VLOOKUP($A36,'Date Reference'!$K$6:$L$36,2,FALSE)</f>
        <v>44948</v>
      </c>
      <c r="AA36" s="63">
        <v>15</v>
      </c>
      <c r="AB36" s="63">
        <v>37.5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44948</v>
      </c>
      <c r="AI36" s="63">
        <v>15</v>
      </c>
      <c r="AJ36" s="63">
        <v>22.5</v>
      </c>
      <c r="AK36" s="63">
        <v>15</v>
      </c>
      <c r="AL36" s="63">
        <v>22.5</v>
      </c>
      <c r="AM36" s="63">
        <v>20</v>
      </c>
      <c r="AN36" s="63">
        <v>40</v>
      </c>
      <c r="AO36" s="62"/>
      <c r="AP36" s="60">
        <f>VLOOKUP($A36,'Date Reference'!$K$6:$L$36,2,FALSE)</f>
        <v>44948</v>
      </c>
      <c r="AQ36" s="63">
        <v>22.5</v>
      </c>
      <c r="AR36" s="63">
        <v>22.5</v>
      </c>
      <c r="AS36" s="63">
        <v>22.5</v>
      </c>
      <c r="AT36" s="63">
        <v>22.5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44949</v>
      </c>
      <c r="C37" s="63">
        <v>15</v>
      </c>
      <c r="D37" s="63">
        <v>30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44949</v>
      </c>
      <c r="K37" s="63">
        <v>15</v>
      </c>
      <c r="L37" s="63">
        <v>30</v>
      </c>
      <c r="M37" s="63">
        <v>30</v>
      </c>
      <c r="N37" s="63">
        <v>22.5</v>
      </c>
      <c r="O37" s="63">
        <v>20</v>
      </c>
      <c r="P37" s="63">
        <v>20</v>
      </c>
      <c r="R37" s="40">
        <f>VLOOKUP($A37,'Date Reference'!$K$6:$L$36,2,FALSE)</f>
        <v>44949</v>
      </c>
      <c r="S37" s="63">
        <v>22.5</v>
      </c>
      <c r="T37" s="63">
        <v>22.5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44949</v>
      </c>
      <c r="AA37" s="63">
        <v>15</v>
      </c>
      <c r="AB37" s="63">
        <v>30</v>
      </c>
      <c r="AC37" s="63">
        <v>15</v>
      </c>
      <c r="AD37" s="63">
        <v>15</v>
      </c>
      <c r="AE37" s="63">
        <v>20</v>
      </c>
      <c r="AF37" s="63">
        <v>10</v>
      </c>
      <c r="AG37" s="62"/>
      <c r="AH37" s="60">
        <f>VLOOKUP($A37,'Date Reference'!$K$6:$L$36,2,FALSE)</f>
        <v>44949</v>
      </c>
      <c r="AI37" s="63">
        <v>15</v>
      </c>
      <c r="AJ37" s="63">
        <v>37.5</v>
      </c>
      <c r="AK37" s="63">
        <v>15</v>
      </c>
      <c r="AL37" s="63">
        <v>30</v>
      </c>
      <c r="AM37" s="63">
        <v>20</v>
      </c>
      <c r="AN37" s="63">
        <v>40</v>
      </c>
      <c r="AO37" s="62"/>
      <c r="AP37" s="60">
        <f>VLOOKUP($A37,'Date Reference'!$K$6:$L$36,2,FALSE)</f>
        <v>44949</v>
      </c>
      <c r="AQ37" s="63">
        <v>22.5</v>
      </c>
      <c r="AR37" s="63">
        <v>15</v>
      </c>
      <c r="AS37" s="63">
        <v>15</v>
      </c>
      <c r="AT37" s="63">
        <v>30</v>
      </c>
      <c r="AU37" s="63">
        <v>20</v>
      </c>
      <c r="AV37" s="63">
        <v>30</v>
      </c>
    </row>
    <row r="38" spans="1:48" x14ac:dyDescent="0.25">
      <c r="A38">
        <v>24</v>
      </c>
      <c r="B38" s="40">
        <f>VLOOKUP($A38,'Date Reference'!$K$6:$L$36,2,FALSE)</f>
        <v>44950</v>
      </c>
      <c r="C38" s="63">
        <v>15</v>
      </c>
      <c r="D38" s="63">
        <v>30</v>
      </c>
      <c r="E38" s="63">
        <v>15</v>
      </c>
      <c r="F38" s="63">
        <v>30</v>
      </c>
      <c r="G38" s="64">
        <v>20</v>
      </c>
      <c r="H38" s="63">
        <v>20</v>
      </c>
      <c r="J38" s="40">
        <f>VLOOKUP($A38,'Date Reference'!$K$6:$L$36,2,FALSE)</f>
        <v>44950</v>
      </c>
      <c r="K38" s="63">
        <v>15</v>
      </c>
      <c r="L38" s="63">
        <v>37.5</v>
      </c>
      <c r="M38" s="63">
        <v>15</v>
      </c>
      <c r="N38" s="63">
        <v>37.5</v>
      </c>
      <c r="O38" s="64">
        <v>20</v>
      </c>
      <c r="P38" s="63">
        <v>20</v>
      </c>
      <c r="R38" s="40">
        <f>VLOOKUP($A38,'Date Reference'!$K$6:$L$36,2,FALSE)</f>
        <v>44950</v>
      </c>
      <c r="S38" s="63">
        <v>22.5</v>
      </c>
      <c r="T38" s="63">
        <v>22.5</v>
      </c>
      <c r="U38" s="63">
        <v>22.5</v>
      </c>
      <c r="V38" s="63">
        <v>22.5</v>
      </c>
      <c r="W38" s="64">
        <v>30</v>
      </c>
      <c r="X38" s="63">
        <v>20</v>
      </c>
      <c r="Y38" s="62"/>
      <c r="Z38" s="60">
        <f>VLOOKUP($A38,'Date Reference'!$K$6:$L$36,2,FALSE)</f>
        <v>44950</v>
      </c>
      <c r="AA38" s="63">
        <v>15</v>
      </c>
      <c r="AB38" s="63">
        <v>22.5</v>
      </c>
      <c r="AC38" s="63">
        <v>15</v>
      </c>
      <c r="AD38" s="63">
        <v>22.5</v>
      </c>
      <c r="AE38" s="64">
        <v>20</v>
      </c>
      <c r="AF38" s="63">
        <v>10</v>
      </c>
      <c r="AG38" s="62"/>
      <c r="AH38" s="60">
        <f>VLOOKUP($A38,'Date Reference'!$K$6:$L$36,2,FALSE)</f>
        <v>44950</v>
      </c>
      <c r="AI38" s="63">
        <v>15</v>
      </c>
      <c r="AJ38" s="63">
        <v>22.5</v>
      </c>
      <c r="AK38" s="63">
        <v>15</v>
      </c>
      <c r="AL38" s="63">
        <v>30</v>
      </c>
      <c r="AM38" s="64">
        <v>20</v>
      </c>
      <c r="AN38" s="63">
        <v>40</v>
      </c>
      <c r="AO38" s="62"/>
      <c r="AP38" s="60">
        <f>VLOOKUP($A38,'Date Reference'!$K$6:$L$36,2,FALSE)</f>
        <v>44950</v>
      </c>
      <c r="AQ38" s="63">
        <v>22.5</v>
      </c>
      <c r="AR38" s="63">
        <v>37.5</v>
      </c>
      <c r="AS38" s="63">
        <v>22.5</v>
      </c>
      <c r="AT38" s="63">
        <v>30</v>
      </c>
      <c r="AU38" s="64">
        <v>20</v>
      </c>
      <c r="AV38" s="64">
        <v>30</v>
      </c>
    </row>
    <row r="39" spans="1:48" x14ac:dyDescent="0.25">
      <c r="A39">
        <v>25</v>
      </c>
      <c r="B39" s="40">
        <f>VLOOKUP($A39,'Date Reference'!$K$6:$L$36,2,FALSE)</f>
        <v>44951</v>
      </c>
      <c r="C39" s="63">
        <v>15</v>
      </c>
      <c r="D39" s="1">
        <v>22.5</v>
      </c>
      <c r="E39" s="63">
        <v>15</v>
      </c>
      <c r="F39" s="63">
        <v>30</v>
      </c>
      <c r="G39" s="64">
        <v>20</v>
      </c>
      <c r="H39" s="63">
        <v>20</v>
      </c>
      <c r="J39" s="40">
        <f>VLOOKUP($A39,'Date Reference'!$K$6:$L$36,2,FALSE)</f>
        <v>44951</v>
      </c>
      <c r="K39" s="63">
        <v>15</v>
      </c>
      <c r="L39" s="63">
        <v>37.5</v>
      </c>
      <c r="M39" s="63">
        <v>30</v>
      </c>
      <c r="N39" s="63">
        <v>30</v>
      </c>
      <c r="O39" s="64">
        <v>20</v>
      </c>
      <c r="P39" s="63">
        <v>30</v>
      </c>
      <c r="R39" s="40">
        <f>VLOOKUP($A39,'Date Reference'!$K$6:$L$36,2,FALSE)</f>
        <v>44951</v>
      </c>
      <c r="S39" s="63">
        <v>22.5</v>
      </c>
      <c r="T39" s="63">
        <v>45</v>
      </c>
      <c r="U39" s="63">
        <v>22.5</v>
      </c>
      <c r="V39" s="63">
        <v>30</v>
      </c>
      <c r="W39" s="64">
        <v>40</v>
      </c>
      <c r="X39" s="63">
        <v>10</v>
      </c>
      <c r="Y39" s="62"/>
      <c r="Z39" s="60">
        <f>VLOOKUP($A39,'Date Reference'!$K$6:$L$36,2,FALSE)</f>
        <v>44951</v>
      </c>
      <c r="AA39" s="63">
        <v>15</v>
      </c>
      <c r="AB39" s="63">
        <v>22.5</v>
      </c>
      <c r="AC39" s="63">
        <v>15</v>
      </c>
      <c r="AD39" s="63">
        <v>22.5</v>
      </c>
      <c r="AE39" s="64">
        <v>20</v>
      </c>
      <c r="AF39" s="63">
        <v>10</v>
      </c>
      <c r="AG39" s="62"/>
      <c r="AH39" s="60">
        <f>VLOOKUP($A39,'Date Reference'!$K$6:$L$36,2,FALSE)</f>
        <v>44951</v>
      </c>
      <c r="AI39" s="63">
        <v>15</v>
      </c>
      <c r="AJ39" s="63">
        <v>37.5</v>
      </c>
      <c r="AK39" s="63">
        <v>15</v>
      </c>
      <c r="AL39" s="63">
        <v>30</v>
      </c>
      <c r="AM39" s="64">
        <v>20</v>
      </c>
      <c r="AN39" s="63">
        <v>30</v>
      </c>
      <c r="AO39" s="62"/>
      <c r="AP39" s="60">
        <f>VLOOKUP($A39,'Date Reference'!$K$6:$L$36,2,FALSE)</f>
        <v>44951</v>
      </c>
      <c r="AQ39" s="63">
        <v>22.5</v>
      </c>
      <c r="AR39" s="63">
        <v>22.5</v>
      </c>
      <c r="AS39" s="63">
        <v>15</v>
      </c>
      <c r="AT39" s="63">
        <v>30</v>
      </c>
      <c r="AU39" s="64">
        <v>20</v>
      </c>
      <c r="AV39" s="64">
        <v>20</v>
      </c>
    </row>
    <row r="40" spans="1:48" x14ac:dyDescent="0.25">
      <c r="A40">
        <v>26</v>
      </c>
      <c r="B40" s="40">
        <f>VLOOKUP($A40,'Date Reference'!$K$6:$L$36,2,FALSE)</f>
        <v>44952</v>
      </c>
      <c r="C40" s="63">
        <v>15</v>
      </c>
      <c r="D40" s="63">
        <v>22.5</v>
      </c>
      <c r="E40" s="63">
        <v>15</v>
      </c>
      <c r="F40" s="63">
        <v>30</v>
      </c>
      <c r="G40" s="64">
        <v>20</v>
      </c>
      <c r="H40" s="63">
        <v>20</v>
      </c>
      <c r="J40" s="40">
        <f>VLOOKUP($A40,'Date Reference'!$K$6:$L$36,2,FALSE)</f>
        <v>44952</v>
      </c>
      <c r="K40" s="63">
        <v>22.5</v>
      </c>
      <c r="L40" s="63">
        <v>30</v>
      </c>
      <c r="M40" s="63">
        <v>30</v>
      </c>
      <c r="N40" s="63">
        <v>22.5</v>
      </c>
      <c r="O40" s="64">
        <v>20</v>
      </c>
      <c r="P40" s="63">
        <v>30</v>
      </c>
      <c r="R40" s="40">
        <f>VLOOKUP($A40,'Date Reference'!$K$6:$L$36,2,FALSE)</f>
        <v>44952</v>
      </c>
      <c r="S40" s="63">
        <v>30</v>
      </c>
      <c r="T40" s="63">
        <v>30</v>
      </c>
      <c r="U40" s="63">
        <v>30</v>
      </c>
      <c r="V40" s="63">
        <v>22.5</v>
      </c>
      <c r="W40" s="64">
        <v>40</v>
      </c>
      <c r="X40" s="63">
        <v>10</v>
      </c>
      <c r="Y40" s="62"/>
      <c r="Z40" s="60">
        <f>VLOOKUP($A40,'Date Reference'!$K$6:$L$36,2,FALSE)</f>
        <v>44952</v>
      </c>
      <c r="AA40" s="63">
        <v>22.5</v>
      </c>
      <c r="AB40" s="63">
        <v>22.5</v>
      </c>
      <c r="AC40" s="63">
        <v>15</v>
      </c>
      <c r="AD40" s="63">
        <v>22.5</v>
      </c>
      <c r="AE40" s="64">
        <v>20</v>
      </c>
      <c r="AF40" s="63">
        <v>10</v>
      </c>
      <c r="AG40" s="62"/>
      <c r="AH40" s="60">
        <f>VLOOKUP($A40,'Date Reference'!$K$6:$L$36,2,FALSE)</f>
        <v>44952</v>
      </c>
      <c r="AI40" s="63">
        <v>15</v>
      </c>
      <c r="AJ40" s="63">
        <v>30</v>
      </c>
      <c r="AK40" s="63">
        <v>15</v>
      </c>
      <c r="AL40" s="63">
        <v>30</v>
      </c>
      <c r="AM40" s="64">
        <v>20</v>
      </c>
      <c r="AN40" s="63">
        <v>30</v>
      </c>
      <c r="AO40" s="62"/>
      <c r="AP40" s="60">
        <f>VLOOKUP($A40,'Date Reference'!$K$6:$L$36,2,FALSE)</f>
        <v>44952</v>
      </c>
      <c r="AQ40" s="63">
        <v>22.5</v>
      </c>
      <c r="AR40" s="63">
        <v>22.5</v>
      </c>
      <c r="AS40" s="63">
        <v>15</v>
      </c>
      <c r="AT40" s="63">
        <v>30</v>
      </c>
      <c r="AU40" s="64">
        <v>20</v>
      </c>
      <c r="AV40" s="64">
        <v>20</v>
      </c>
    </row>
    <row r="41" spans="1:48" x14ac:dyDescent="0.25">
      <c r="A41">
        <v>27</v>
      </c>
      <c r="B41" s="40">
        <f>VLOOKUP($A41,'Date Reference'!$K$6:$L$36,2,FALSE)</f>
        <v>44953</v>
      </c>
      <c r="C41" s="63">
        <v>15</v>
      </c>
      <c r="D41" s="63">
        <v>30</v>
      </c>
      <c r="E41" s="63">
        <v>15</v>
      </c>
      <c r="F41" s="65">
        <v>22.5</v>
      </c>
      <c r="G41" s="64">
        <v>20</v>
      </c>
      <c r="H41" s="63">
        <v>20</v>
      </c>
      <c r="J41" s="40">
        <f>VLOOKUP($A41,'Date Reference'!$K$6:$L$36,2,FALSE)</f>
        <v>44953</v>
      </c>
      <c r="K41" s="63">
        <v>22.5</v>
      </c>
      <c r="L41" s="63">
        <v>30</v>
      </c>
      <c r="M41" s="63">
        <v>22.5</v>
      </c>
      <c r="N41" s="63">
        <v>37.5</v>
      </c>
      <c r="O41" s="64">
        <v>20</v>
      </c>
      <c r="P41" s="63">
        <v>30</v>
      </c>
      <c r="R41" s="40">
        <f>VLOOKUP($A41,'Date Reference'!$K$6:$L$36,2,FALSE)</f>
        <v>44953</v>
      </c>
      <c r="S41" s="63">
        <v>22.5</v>
      </c>
      <c r="T41" s="63">
        <v>22.5</v>
      </c>
      <c r="U41" s="63">
        <v>30</v>
      </c>
      <c r="V41" s="63">
        <v>22.5</v>
      </c>
      <c r="W41" s="64">
        <v>30</v>
      </c>
      <c r="X41" s="63">
        <v>20</v>
      </c>
      <c r="Y41" s="62"/>
      <c r="Z41" s="60">
        <f>VLOOKUP($A41,'Date Reference'!$K$6:$L$36,2,FALSE)</f>
        <v>44953</v>
      </c>
      <c r="AA41" s="63">
        <v>15</v>
      </c>
      <c r="AB41" s="63">
        <v>22.5</v>
      </c>
      <c r="AC41" s="63">
        <v>15</v>
      </c>
      <c r="AD41" s="63">
        <v>22.5</v>
      </c>
      <c r="AE41" s="64">
        <v>20</v>
      </c>
      <c r="AF41" s="63">
        <v>10</v>
      </c>
      <c r="AG41" s="62"/>
      <c r="AH41" s="60">
        <f>VLOOKUP($A41,'Date Reference'!$K$6:$L$36,2,FALSE)</f>
        <v>44953</v>
      </c>
      <c r="AI41" s="63">
        <v>15</v>
      </c>
      <c r="AJ41" s="63">
        <v>30</v>
      </c>
      <c r="AK41" s="63">
        <v>15</v>
      </c>
      <c r="AL41" s="63">
        <v>30</v>
      </c>
      <c r="AM41" s="64">
        <v>20</v>
      </c>
      <c r="AN41" s="63">
        <v>20</v>
      </c>
      <c r="AO41" s="62"/>
      <c r="AP41" s="60">
        <f>VLOOKUP($A41,'Date Reference'!$K$6:$L$36,2,FALSE)</f>
        <v>44953</v>
      </c>
      <c r="AQ41" s="63">
        <v>22.5</v>
      </c>
      <c r="AR41" s="63">
        <v>22.5</v>
      </c>
      <c r="AS41" s="63">
        <v>22.5</v>
      </c>
      <c r="AT41" s="63">
        <v>22.5</v>
      </c>
      <c r="AU41" s="64">
        <v>20</v>
      </c>
      <c r="AV41" s="64">
        <v>20</v>
      </c>
    </row>
    <row r="42" spans="1:48" x14ac:dyDescent="0.25">
      <c r="A42">
        <v>28</v>
      </c>
      <c r="B42" s="40">
        <f>VLOOKUP($A42,'Date Reference'!$K$6:$L$36,2,FALSE)</f>
        <v>44954</v>
      </c>
      <c r="C42" s="63">
        <v>15</v>
      </c>
      <c r="D42" s="63">
        <v>15</v>
      </c>
      <c r="E42" s="63">
        <v>15</v>
      </c>
      <c r="F42" s="63">
        <v>30</v>
      </c>
      <c r="G42" s="64">
        <v>20</v>
      </c>
      <c r="H42" s="63">
        <v>20</v>
      </c>
      <c r="J42" s="40">
        <f>VLOOKUP($A42,'Date Reference'!$K$6:$L$36,2,FALSE)</f>
        <v>44954</v>
      </c>
      <c r="K42" s="63">
        <v>22.5</v>
      </c>
      <c r="L42" s="63">
        <v>37.5</v>
      </c>
      <c r="M42" s="63">
        <v>22.5</v>
      </c>
      <c r="N42" s="63">
        <v>30</v>
      </c>
      <c r="O42" s="64">
        <v>20</v>
      </c>
      <c r="P42" s="63">
        <v>30</v>
      </c>
      <c r="R42" s="40">
        <f>VLOOKUP($A42,'Date Reference'!$K$6:$L$36,2,FALSE)</f>
        <v>44954</v>
      </c>
      <c r="S42" s="63">
        <v>22.5</v>
      </c>
      <c r="T42" s="63">
        <v>22.5</v>
      </c>
      <c r="U42" s="63">
        <v>22.5</v>
      </c>
      <c r="V42" s="63">
        <v>30</v>
      </c>
      <c r="W42" s="64">
        <v>20</v>
      </c>
      <c r="X42" s="63">
        <v>30</v>
      </c>
      <c r="Y42" s="62"/>
      <c r="Z42" s="60">
        <f>VLOOKUP($A42,'Date Reference'!$K$6:$L$36,2,FALSE)</f>
        <v>44954</v>
      </c>
      <c r="AA42" s="63">
        <v>15</v>
      </c>
      <c r="AB42" s="63">
        <v>22.5</v>
      </c>
      <c r="AC42" s="63">
        <v>15</v>
      </c>
      <c r="AD42" s="63">
        <v>22.5</v>
      </c>
      <c r="AE42" s="64">
        <v>20</v>
      </c>
      <c r="AF42" s="63">
        <v>10</v>
      </c>
      <c r="AG42" s="62"/>
      <c r="AH42" s="60">
        <f>VLOOKUP($A42,'Date Reference'!$K$6:$L$36,2,FALSE)</f>
        <v>44954</v>
      </c>
      <c r="AI42" s="63">
        <v>15</v>
      </c>
      <c r="AJ42" s="63">
        <v>37.5</v>
      </c>
      <c r="AK42" s="63">
        <v>15</v>
      </c>
      <c r="AL42" s="63">
        <v>30</v>
      </c>
      <c r="AM42" s="64">
        <v>20</v>
      </c>
      <c r="AN42" s="63">
        <v>20</v>
      </c>
      <c r="AO42" s="62"/>
      <c r="AP42" s="60">
        <f>VLOOKUP($A42,'Date Reference'!$K$6:$L$36,2,FALSE)</f>
        <v>44954</v>
      </c>
      <c r="AQ42" s="63">
        <v>22.5</v>
      </c>
      <c r="AR42" s="63">
        <v>15</v>
      </c>
      <c r="AS42" s="63">
        <v>22.5</v>
      </c>
      <c r="AT42" s="63">
        <v>22.5</v>
      </c>
      <c r="AU42" s="64">
        <v>20</v>
      </c>
      <c r="AV42" s="64">
        <v>20</v>
      </c>
    </row>
    <row r="43" spans="1:48" x14ac:dyDescent="0.25">
      <c r="A43">
        <v>29</v>
      </c>
      <c r="B43" s="40">
        <f>VLOOKUP($A43,'Date Reference'!$K$6:$L$36,2,FALSE)</f>
        <v>44955</v>
      </c>
      <c r="C43" s="63">
        <v>15</v>
      </c>
      <c r="D43" s="63">
        <v>30</v>
      </c>
      <c r="E43" s="63">
        <v>15</v>
      </c>
      <c r="F43" s="63">
        <v>30</v>
      </c>
      <c r="G43" s="64">
        <v>20</v>
      </c>
      <c r="H43" s="63">
        <v>30</v>
      </c>
      <c r="J43" s="40">
        <f>VLOOKUP($A43,'Date Reference'!$K$6:$L$36,2,FALSE)</f>
        <v>44955</v>
      </c>
      <c r="K43" s="63">
        <v>22.5</v>
      </c>
      <c r="L43" s="63">
        <v>37.5</v>
      </c>
      <c r="M43" s="63">
        <v>22.5</v>
      </c>
      <c r="N43" s="63">
        <v>37.5</v>
      </c>
      <c r="O43" s="64">
        <v>20</v>
      </c>
      <c r="P43" s="63">
        <v>30</v>
      </c>
      <c r="R43" s="40">
        <f>VLOOKUP($A43,'Date Reference'!$K$6:$L$36,2,FALSE)</f>
        <v>44955</v>
      </c>
      <c r="S43" s="63">
        <v>22.5</v>
      </c>
      <c r="T43" s="63">
        <v>22.5</v>
      </c>
      <c r="U43" s="63">
        <v>22.5</v>
      </c>
      <c r="V43" s="63">
        <v>22.5</v>
      </c>
      <c r="W43" s="64">
        <v>20</v>
      </c>
      <c r="X43" s="63">
        <v>20</v>
      </c>
      <c r="Y43" s="62"/>
      <c r="Z43" s="60">
        <f>VLOOKUP($A43,'Date Reference'!$K$6:$L$36,2,FALSE)</f>
        <v>44955</v>
      </c>
      <c r="AA43" s="63">
        <v>15</v>
      </c>
      <c r="AB43" s="63">
        <v>22.5</v>
      </c>
      <c r="AC43" s="63">
        <v>15</v>
      </c>
      <c r="AD43" s="63">
        <v>22.5</v>
      </c>
      <c r="AE43" s="64">
        <v>20</v>
      </c>
      <c r="AF43" s="63">
        <v>10</v>
      </c>
      <c r="AG43" s="62"/>
      <c r="AH43" s="60">
        <f>VLOOKUP($A43,'Date Reference'!$K$6:$L$36,2,FALSE)</f>
        <v>44955</v>
      </c>
      <c r="AI43" s="63">
        <v>15</v>
      </c>
      <c r="AJ43" s="63">
        <v>30</v>
      </c>
      <c r="AK43" s="63">
        <v>15</v>
      </c>
      <c r="AL43" s="63">
        <v>30</v>
      </c>
      <c r="AM43" s="64">
        <v>20</v>
      </c>
      <c r="AN43" s="63">
        <v>20</v>
      </c>
      <c r="AO43" s="62"/>
      <c r="AP43" s="60">
        <f>VLOOKUP($A43,'Date Reference'!$K$6:$L$36,2,FALSE)</f>
        <v>44955</v>
      </c>
      <c r="AQ43" s="63">
        <v>22.5</v>
      </c>
      <c r="AR43" s="63">
        <v>30</v>
      </c>
      <c r="AS43" s="63">
        <v>22.5</v>
      </c>
      <c r="AT43" s="63">
        <v>22.5</v>
      </c>
      <c r="AU43" s="64">
        <v>20</v>
      </c>
      <c r="AV43" s="64">
        <v>20</v>
      </c>
    </row>
    <row r="44" spans="1:48" x14ac:dyDescent="0.25">
      <c r="A44">
        <v>30</v>
      </c>
      <c r="B44" s="40">
        <f>VLOOKUP($A44,'Date Reference'!$K$6:$L$36,2,FALSE)</f>
        <v>44956</v>
      </c>
      <c r="C44" s="63">
        <v>15</v>
      </c>
      <c r="D44" s="63">
        <v>15</v>
      </c>
      <c r="E44" s="63">
        <v>15</v>
      </c>
      <c r="F44" s="63">
        <v>30</v>
      </c>
      <c r="G44" s="64">
        <v>20</v>
      </c>
      <c r="H44" s="63">
        <v>20</v>
      </c>
      <c r="J44" s="40">
        <f>VLOOKUP($A44,'Date Reference'!$K$6:$L$36,2,FALSE)</f>
        <v>44956</v>
      </c>
      <c r="K44" s="63">
        <v>22.5</v>
      </c>
      <c r="L44" s="63">
        <v>37.5</v>
      </c>
      <c r="M44" s="63">
        <v>22.5</v>
      </c>
      <c r="N44" s="63">
        <v>37.5</v>
      </c>
      <c r="O44" s="64">
        <v>20</v>
      </c>
      <c r="P44" s="63">
        <v>30</v>
      </c>
      <c r="R44" s="40">
        <f>VLOOKUP($A44,'Date Reference'!$K$6:$L$36,2,FALSE)</f>
        <v>44956</v>
      </c>
      <c r="S44" s="63">
        <v>15</v>
      </c>
      <c r="T44" s="63">
        <v>30</v>
      </c>
      <c r="U44" s="63">
        <v>22.5</v>
      </c>
      <c r="V44" s="63">
        <v>22.5</v>
      </c>
      <c r="W44" s="64">
        <v>30</v>
      </c>
      <c r="X44" s="63">
        <v>20</v>
      </c>
      <c r="Y44" s="62"/>
      <c r="Z44" s="60">
        <f>VLOOKUP($A44,'Date Reference'!$K$6:$L$36,2,FALSE)</f>
        <v>44956</v>
      </c>
      <c r="AA44" s="63">
        <v>15</v>
      </c>
      <c r="AB44" s="63">
        <v>37.5</v>
      </c>
      <c r="AC44" s="63">
        <v>15</v>
      </c>
      <c r="AD44" s="63">
        <v>30</v>
      </c>
      <c r="AE44" s="64">
        <v>20</v>
      </c>
      <c r="AF44" s="63">
        <v>10</v>
      </c>
      <c r="AG44" s="62"/>
      <c r="AH44" s="60">
        <f>VLOOKUP($A44,'Date Reference'!$K$6:$L$36,2,FALSE)</f>
        <v>44956</v>
      </c>
      <c r="AI44" s="63">
        <v>15</v>
      </c>
      <c r="AJ44" s="63">
        <v>30</v>
      </c>
      <c r="AK44" s="63">
        <v>15</v>
      </c>
      <c r="AL44" s="63">
        <v>30</v>
      </c>
      <c r="AM44" s="64">
        <v>20</v>
      </c>
      <c r="AN44" s="63">
        <v>20</v>
      </c>
      <c r="AO44" s="62"/>
      <c r="AP44" s="60">
        <f>VLOOKUP($A44,'Date Reference'!$K$6:$L$36,2,FALSE)</f>
        <v>44956</v>
      </c>
      <c r="AQ44" s="63">
        <v>22.5</v>
      </c>
      <c r="AR44" s="63">
        <v>22.5</v>
      </c>
      <c r="AS44" s="63">
        <v>15</v>
      </c>
      <c r="AT44" s="63">
        <v>30</v>
      </c>
      <c r="AU44" s="64">
        <v>20</v>
      </c>
      <c r="AV44" s="64">
        <v>20</v>
      </c>
    </row>
    <row r="45" spans="1:48" ht="15.75" thickBot="1" x14ac:dyDescent="0.3">
      <c r="A45">
        <v>31</v>
      </c>
      <c r="B45" s="40">
        <f>VLOOKUP($A45,'Date Reference'!$K$6:$L$36,2,FALSE)</f>
        <v>44957</v>
      </c>
      <c r="C45" s="63">
        <v>15</v>
      </c>
      <c r="D45" s="63">
        <v>22.5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44957</v>
      </c>
      <c r="K45" s="63">
        <v>22.5</v>
      </c>
      <c r="L45" s="63">
        <v>37.5</v>
      </c>
      <c r="M45" s="63">
        <v>22.5</v>
      </c>
      <c r="N45" s="63">
        <v>37.5</v>
      </c>
      <c r="O45" s="64">
        <v>20</v>
      </c>
      <c r="P45" s="63">
        <v>30</v>
      </c>
      <c r="R45" s="41">
        <f>VLOOKUP($A45,'Date Reference'!$K$6:$L$36,2,FALSE)</f>
        <v>44957</v>
      </c>
      <c r="S45" s="63">
        <v>22.5</v>
      </c>
      <c r="T45" s="63">
        <v>30</v>
      </c>
      <c r="U45" s="63">
        <v>22.5</v>
      </c>
      <c r="V45" s="63">
        <v>22.5</v>
      </c>
      <c r="W45" s="64">
        <v>20</v>
      </c>
      <c r="X45" s="63">
        <v>20</v>
      </c>
      <c r="Y45" s="62"/>
      <c r="Z45" s="61">
        <f>VLOOKUP($A45,'Date Reference'!$K$6:$L$36,2,FALSE)</f>
        <v>44957</v>
      </c>
      <c r="AA45" s="63">
        <v>15</v>
      </c>
      <c r="AB45" s="63">
        <v>30</v>
      </c>
      <c r="AC45" s="63">
        <v>15</v>
      </c>
      <c r="AD45" s="63">
        <v>22.5</v>
      </c>
      <c r="AE45" s="64">
        <v>20</v>
      </c>
      <c r="AF45" s="63">
        <v>10</v>
      </c>
      <c r="AG45" s="62"/>
      <c r="AH45" s="61">
        <f>VLOOKUP($A45,'Date Reference'!$K$6:$L$36,2,FALSE)</f>
        <v>44957</v>
      </c>
      <c r="AI45" s="63">
        <v>15</v>
      </c>
      <c r="AJ45" s="63">
        <v>22.5</v>
      </c>
      <c r="AK45" s="63">
        <v>15</v>
      </c>
      <c r="AL45" s="63">
        <v>30</v>
      </c>
      <c r="AM45" s="64">
        <v>20</v>
      </c>
      <c r="AN45" s="63">
        <v>20</v>
      </c>
      <c r="AO45" s="62"/>
      <c r="AP45" s="61">
        <f>VLOOKUP($A45,'Date Reference'!$K$6:$L$36,2,FALSE)</f>
        <v>44957</v>
      </c>
      <c r="AQ45" s="63">
        <v>15</v>
      </c>
      <c r="AR45" s="63">
        <v>22.5</v>
      </c>
      <c r="AS45" s="63">
        <v>22.5</v>
      </c>
      <c r="AT45" s="63">
        <v>22.5</v>
      </c>
      <c r="AU45" s="64">
        <v>20</v>
      </c>
      <c r="AV45" s="64">
        <v>40</v>
      </c>
    </row>
    <row r="46" spans="1:48" ht="16.5" thickBot="1" x14ac:dyDescent="0.3">
      <c r="B46" s="31" t="s">
        <v>83</v>
      </c>
      <c r="C46" s="58">
        <f>SUM(C15:C45)-SUMIF($B$15:$B$45,"",C15:C45)</f>
        <v>480</v>
      </c>
      <c r="D46" s="58">
        <f t="shared" ref="D46:H46" si="0">SUM(D15:D45)-SUMIF($B$15:$B$45,"",D15:D45)</f>
        <v>892.5</v>
      </c>
      <c r="E46" s="58">
        <f t="shared" si="0"/>
        <v>472.5</v>
      </c>
      <c r="F46" s="58">
        <f t="shared" si="0"/>
        <v>930</v>
      </c>
      <c r="G46" s="58">
        <f t="shared" si="0"/>
        <v>620</v>
      </c>
      <c r="H46" s="58">
        <f t="shared" si="0"/>
        <v>680</v>
      </c>
      <c r="J46" s="31" t="s">
        <v>83</v>
      </c>
      <c r="K46" s="58">
        <f>SUM(K15:K45)-SUMIF($J$15:$J$45,"",K15:K45)</f>
        <v>652.5</v>
      </c>
      <c r="L46" s="58">
        <f t="shared" ref="L46:P46" si="1">SUM(L15:L45)-SUMIF($J$15:$J$45,"",L15:L45)</f>
        <v>855</v>
      </c>
      <c r="M46" s="58">
        <f>SUM(M15:M45)-SUMIF($J$15:$J$45,"",M15:M45)</f>
        <v>682.5</v>
      </c>
      <c r="N46" s="58">
        <f>SUM(N15:N45)-SUMIF($J$15:$J$45,"",N15:N45)</f>
        <v>847.5</v>
      </c>
      <c r="O46" s="58">
        <f t="shared" si="1"/>
        <v>620</v>
      </c>
      <c r="P46" s="58">
        <f t="shared" si="1"/>
        <v>690</v>
      </c>
      <c r="Q46" s="4"/>
      <c r="R46" s="31" t="s">
        <v>83</v>
      </c>
      <c r="S46" s="58">
        <f>SUM(S15:S45)-SUMIF($S$15:$S$45,"",S15:S45)</f>
        <v>652.5</v>
      </c>
      <c r="T46" s="58">
        <f t="shared" ref="T46:X46" si="2">SUM(T15:T45)-SUMIF($S$15:$S$45,"",T15:T45)</f>
        <v>787.5</v>
      </c>
      <c r="U46" s="58">
        <f t="shared" si="2"/>
        <v>667.5</v>
      </c>
      <c r="V46" s="58">
        <f t="shared" si="2"/>
        <v>757.5</v>
      </c>
      <c r="W46" s="58">
        <f t="shared" si="2"/>
        <v>820</v>
      </c>
      <c r="X46" s="58">
        <f t="shared" si="2"/>
        <v>610</v>
      </c>
      <c r="Z46" s="31" t="s">
        <v>83</v>
      </c>
      <c r="AA46" s="58">
        <f>SUM(AA15:AA45)-SUMIF($Z$15:$Z$45,"",AA15:AA45)</f>
        <v>502.5</v>
      </c>
      <c r="AB46" s="58">
        <f t="shared" ref="AB46:AF46" si="3">SUM(AB15:AB45)-SUMIF($Z$15:$Z$45,"",AB15:AB45)</f>
        <v>862.5</v>
      </c>
      <c r="AC46" s="58">
        <f t="shared" si="3"/>
        <v>487.5</v>
      </c>
      <c r="AD46" s="58">
        <f t="shared" si="3"/>
        <v>832.5</v>
      </c>
      <c r="AE46" s="58">
        <f t="shared" si="3"/>
        <v>640</v>
      </c>
      <c r="AF46" s="58">
        <f t="shared" si="3"/>
        <v>520</v>
      </c>
      <c r="AG46" s="58"/>
      <c r="AH46" s="31" t="s">
        <v>83</v>
      </c>
      <c r="AI46" s="58">
        <f>SUM(AI15:AI45)-SUMIF($AH$15:$AH$45,"",AI15:AI45)</f>
        <v>465</v>
      </c>
      <c r="AJ46" s="58">
        <f t="shared" ref="AJ46:AN46" si="4">SUM(AJ15:AJ45)-SUMIF($AH$15:$AH$45,"",AJ15:AJ45)</f>
        <v>855</v>
      </c>
      <c r="AK46" s="58">
        <f>SUM(AK15:AK45)-SUMIF($AH$15:$AH$45,"",AK15:AK45)</f>
        <v>480</v>
      </c>
      <c r="AL46" s="58">
        <f t="shared" si="4"/>
        <v>855</v>
      </c>
      <c r="AM46" s="58">
        <f t="shared" si="4"/>
        <v>670</v>
      </c>
      <c r="AN46" s="58">
        <f t="shared" si="4"/>
        <v>810</v>
      </c>
      <c r="AP46" s="31" t="s">
        <v>83</v>
      </c>
      <c r="AQ46" s="58">
        <f>SUM(AQ15:AQ45)-SUMIF($AP$15:$AP$45,"",AQ15:AQ45)</f>
        <v>615</v>
      </c>
      <c r="AR46" s="58">
        <f t="shared" ref="AR46:AV46" si="5">SUM(AR15:AR45)-SUMIF($AP$15:$AP$45,"",AR15:AR45)</f>
        <v>840</v>
      </c>
      <c r="AS46" s="58">
        <f t="shared" si="5"/>
        <v>585</v>
      </c>
      <c r="AT46" s="58">
        <f t="shared" si="5"/>
        <v>870</v>
      </c>
      <c r="AU46" s="58">
        <f t="shared" si="5"/>
        <v>630</v>
      </c>
      <c r="AV46" s="68">
        <f t="shared" si="5"/>
        <v>830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4" t="s">
        <v>116</v>
      </c>
      <c r="C49" s="75"/>
      <c r="D49" s="75"/>
      <c r="E49" s="75"/>
      <c r="F49" s="75"/>
      <c r="G49" s="75"/>
      <c r="H49" s="76"/>
    </row>
    <row r="50" spans="2:24" ht="15.75" thickBot="1" x14ac:dyDescent="0.3">
      <c r="B50" s="77"/>
      <c r="C50" s="78"/>
      <c r="D50" s="78"/>
      <c r="E50" s="78"/>
      <c r="F50" s="78"/>
      <c r="G50" s="78"/>
      <c r="H50" s="79"/>
    </row>
    <row r="51" spans="2:24" x14ac:dyDescent="0.25">
      <c r="B51" s="93" t="s">
        <v>106</v>
      </c>
      <c r="C51" s="93"/>
      <c r="D51" s="93"/>
      <c r="E51" s="93"/>
      <c r="F51" s="93"/>
      <c r="G51" s="93"/>
      <c r="H51" s="93"/>
      <c r="J51" s="93" t="s">
        <v>115</v>
      </c>
      <c r="K51" s="93"/>
      <c r="L51" s="93"/>
      <c r="M51" s="93"/>
      <c r="N51" s="93"/>
      <c r="O51" s="93"/>
      <c r="P51" s="93"/>
      <c r="R51" s="93" t="s">
        <v>82</v>
      </c>
      <c r="S51" s="93"/>
      <c r="T51" s="93"/>
      <c r="U51" s="93"/>
      <c r="V51" s="93"/>
      <c r="W51" s="93"/>
      <c r="X51" s="93"/>
    </row>
    <row r="52" spans="2:24" x14ac:dyDescent="0.25">
      <c r="B52" s="89"/>
      <c r="C52" s="89"/>
      <c r="D52" s="89"/>
      <c r="E52" s="89"/>
      <c r="F52" s="89"/>
      <c r="G52" s="89"/>
      <c r="H52" s="89"/>
      <c r="J52" s="89"/>
      <c r="K52" s="89"/>
      <c r="L52" s="89"/>
      <c r="M52" s="89"/>
      <c r="N52" s="89"/>
      <c r="O52" s="89"/>
      <c r="P52" s="89"/>
      <c r="R52" s="89"/>
      <c r="S52" s="89"/>
      <c r="T52" s="89"/>
      <c r="U52" s="89"/>
      <c r="V52" s="89"/>
      <c r="W52" s="89"/>
      <c r="X52" s="89"/>
    </row>
    <row r="53" spans="2:24" ht="18.75" x14ac:dyDescent="0.3">
      <c r="B53" s="3" t="s">
        <v>17</v>
      </c>
      <c r="C53" s="90" t="s">
        <v>81</v>
      </c>
      <c r="D53" s="91"/>
      <c r="E53" s="91"/>
      <c r="F53" s="91"/>
      <c r="G53" s="91"/>
      <c r="H53" s="92"/>
      <c r="J53" s="3" t="s">
        <v>6</v>
      </c>
      <c r="K53" s="90" t="s">
        <v>81</v>
      </c>
      <c r="L53" s="91"/>
      <c r="M53" s="91"/>
      <c r="N53" s="91"/>
      <c r="O53" s="91"/>
      <c r="P53" s="92"/>
      <c r="R53" s="15" t="s">
        <v>12</v>
      </c>
      <c r="S53" s="90" t="s">
        <v>81</v>
      </c>
      <c r="T53" s="91"/>
      <c r="U53" s="91"/>
      <c r="V53" s="91"/>
      <c r="W53" s="91"/>
      <c r="X53" s="92"/>
    </row>
    <row r="54" spans="2:24" ht="18.75" x14ac:dyDescent="0.3">
      <c r="B54" s="3"/>
      <c r="C54" s="30" t="s">
        <v>78</v>
      </c>
      <c r="D54" s="30" t="s">
        <v>52</v>
      </c>
      <c r="E54" s="30" t="s">
        <v>78</v>
      </c>
      <c r="F54" s="30" t="s">
        <v>52</v>
      </c>
      <c r="G54" s="30" t="s">
        <v>78</v>
      </c>
      <c r="H54" s="30" t="s">
        <v>52</v>
      </c>
      <c r="J54" s="3"/>
      <c r="K54" s="30" t="s">
        <v>78</v>
      </c>
      <c r="L54" s="30" t="s">
        <v>52</v>
      </c>
      <c r="M54" s="30" t="s">
        <v>78</v>
      </c>
      <c r="N54" s="30" t="s">
        <v>52</v>
      </c>
      <c r="O54" s="30" t="s">
        <v>78</v>
      </c>
      <c r="P54" s="30" t="s">
        <v>52</v>
      </c>
      <c r="R54" s="3"/>
      <c r="S54" s="30" t="s">
        <v>78</v>
      </c>
      <c r="T54" s="30" t="s">
        <v>52</v>
      </c>
      <c r="U54" s="30" t="s">
        <v>78</v>
      </c>
      <c r="V54" s="30" t="s">
        <v>52</v>
      </c>
      <c r="W54" s="30" t="s">
        <v>78</v>
      </c>
      <c r="X54" s="30" t="s">
        <v>52</v>
      </c>
    </row>
    <row r="55" spans="2:24" x14ac:dyDescent="0.25">
      <c r="B55" s="33" t="s">
        <v>0</v>
      </c>
      <c r="C55" s="94" t="s">
        <v>79</v>
      </c>
      <c r="D55" s="95"/>
      <c r="E55" s="94" t="s">
        <v>80</v>
      </c>
      <c r="F55" s="95"/>
      <c r="G55" s="94" t="s">
        <v>42</v>
      </c>
      <c r="H55" s="95"/>
      <c r="I55" s="34"/>
      <c r="J55" s="33" t="s">
        <v>0</v>
      </c>
      <c r="K55" s="94" t="s">
        <v>79</v>
      </c>
      <c r="L55" s="95"/>
      <c r="M55" s="94" t="s">
        <v>80</v>
      </c>
      <c r="N55" s="95"/>
      <c r="O55" s="94" t="s">
        <v>42</v>
      </c>
      <c r="P55" s="95"/>
      <c r="R55" s="33" t="s">
        <v>0</v>
      </c>
      <c r="S55" s="94" t="s">
        <v>79</v>
      </c>
      <c r="T55" s="95"/>
      <c r="U55" s="94" t="s">
        <v>80</v>
      </c>
      <c r="V55" s="95"/>
      <c r="W55" s="94" t="s">
        <v>42</v>
      </c>
      <c r="X55" s="95"/>
    </row>
    <row r="56" spans="2:24" x14ac:dyDescent="0.25">
      <c r="B56" s="40">
        <f>VLOOKUP($A15,'Date Reference'!$K$6:$L$36,2,FALSE)</f>
        <v>44927</v>
      </c>
      <c r="C56" s="64">
        <v>15</v>
      </c>
      <c r="D56" s="63">
        <v>30</v>
      </c>
      <c r="E56" s="64">
        <v>15</v>
      </c>
      <c r="F56" s="63">
        <v>30</v>
      </c>
      <c r="G56" s="63">
        <v>10</v>
      </c>
      <c r="H56" s="63">
        <v>30</v>
      </c>
      <c r="I56" s="62"/>
      <c r="J56" s="60">
        <f>VLOOKUP($A15,'Date Reference'!$K$6:$L$36,2,FALSE)</f>
        <v>44927</v>
      </c>
      <c r="K56" s="64">
        <v>15</v>
      </c>
      <c r="L56" s="63">
        <v>30</v>
      </c>
      <c r="M56" s="64">
        <v>15</v>
      </c>
      <c r="N56" s="64">
        <v>22.5</v>
      </c>
      <c r="O56" s="63">
        <v>10</v>
      </c>
      <c r="P56" s="63">
        <v>30</v>
      </c>
      <c r="Q56" s="62"/>
      <c r="R56" s="60">
        <f>VLOOKUP($A15,'Date Reference'!$K$6:$L$36,2,FALSE)</f>
        <v>44927</v>
      </c>
      <c r="S56" s="64">
        <v>15</v>
      </c>
      <c r="T56" s="63">
        <v>22.5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44928</v>
      </c>
      <c r="C57" s="64">
        <v>15</v>
      </c>
      <c r="D57" s="63">
        <v>37.5</v>
      </c>
      <c r="E57" s="64">
        <v>15</v>
      </c>
      <c r="F57" s="63">
        <v>30</v>
      </c>
      <c r="G57" s="63">
        <v>10</v>
      </c>
      <c r="H57" s="63">
        <v>30</v>
      </c>
      <c r="I57" s="62"/>
      <c r="J57" s="60">
        <f>VLOOKUP($A16,'Date Reference'!$K$6:$L$36,2,FALSE)</f>
        <v>44928</v>
      </c>
      <c r="K57" s="64">
        <v>15</v>
      </c>
      <c r="L57" s="63">
        <v>30</v>
      </c>
      <c r="M57" s="64">
        <v>15</v>
      </c>
      <c r="N57" s="64">
        <v>22.5</v>
      </c>
      <c r="O57" s="63">
        <v>10</v>
      </c>
      <c r="P57" s="63">
        <v>30</v>
      </c>
      <c r="Q57" s="62"/>
      <c r="R57" s="60">
        <f>VLOOKUP($A16,'Date Reference'!$K$6:$L$36,2,FALSE)</f>
        <v>44928</v>
      </c>
      <c r="S57" s="64">
        <v>15</v>
      </c>
      <c r="T57" s="63">
        <v>30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44929</v>
      </c>
      <c r="C58" s="64">
        <v>15</v>
      </c>
      <c r="D58" s="63">
        <v>37.5</v>
      </c>
      <c r="E58" s="64">
        <v>15</v>
      </c>
      <c r="F58" s="63">
        <v>30</v>
      </c>
      <c r="G58" s="63">
        <v>10</v>
      </c>
      <c r="H58" s="63">
        <v>20</v>
      </c>
      <c r="I58" s="62"/>
      <c r="J58" s="60">
        <f>VLOOKUP($A17,'Date Reference'!$K$6:$L$36,2,FALSE)</f>
        <v>44929</v>
      </c>
      <c r="K58" s="64">
        <v>15</v>
      </c>
      <c r="L58" s="63">
        <v>30</v>
      </c>
      <c r="M58" s="64">
        <v>15</v>
      </c>
      <c r="N58" s="64">
        <v>15</v>
      </c>
      <c r="O58" s="63">
        <v>10</v>
      </c>
      <c r="P58" s="63">
        <v>20</v>
      </c>
      <c r="Q58" s="62"/>
      <c r="R58" s="60">
        <f>VLOOKUP($A17,'Date Reference'!$K$6:$L$36,2,FALSE)</f>
        <v>44929</v>
      </c>
      <c r="S58" s="64">
        <v>15</v>
      </c>
      <c r="T58" s="63">
        <v>30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44930</v>
      </c>
      <c r="C59" s="64">
        <v>15</v>
      </c>
      <c r="D59" s="63">
        <v>37.5</v>
      </c>
      <c r="E59" s="64">
        <v>15</v>
      </c>
      <c r="F59" s="63">
        <v>22.5</v>
      </c>
      <c r="G59" s="63">
        <v>20</v>
      </c>
      <c r="H59" s="63">
        <v>20</v>
      </c>
      <c r="I59" s="62"/>
      <c r="J59" s="60">
        <f>VLOOKUP($A18,'Date Reference'!$K$6:$L$36,2,FALSE)</f>
        <v>44930</v>
      </c>
      <c r="K59" s="64">
        <v>15</v>
      </c>
      <c r="L59" s="63">
        <v>22.5</v>
      </c>
      <c r="M59" s="64">
        <v>15</v>
      </c>
      <c r="N59" s="64">
        <v>15</v>
      </c>
      <c r="O59" s="63">
        <v>10</v>
      </c>
      <c r="P59" s="63">
        <v>20</v>
      </c>
      <c r="Q59" s="62"/>
      <c r="R59" s="60">
        <f>VLOOKUP($A18,'Date Reference'!$K$6:$L$36,2,FALSE)</f>
        <v>44930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44931</v>
      </c>
      <c r="C60" s="63">
        <v>15</v>
      </c>
      <c r="D60" s="63">
        <v>30</v>
      </c>
      <c r="E60" s="63">
        <v>7.5</v>
      </c>
      <c r="F60" s="63">
        <v>30</v>
      </c>
      <c r="G60" s="63">
        <v>10</v>
      </c>
      <c r="H60" s="63">
        <v>30</v>
      </c>
      <c r="I60" s="62"/>
      <c r="J60" s="60">
        <f>VLOOKUP($A19,'Date Reference'!$K$6:$L$36,2,FALSE)</f>
        <v>44931</v>
      </c>
      <c r="K60" s="63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20</v>
      </c>
      <c r="Q60" s="62"/>
      <c r="R60" s="60">
        <f>VLOOKUP($A19,'Date Reference'!$K$6:$L$36,2,FALSE)</f>
        <v>44931</v>
      </c>
      <c r="S60" s="63">
        <v>15</v>
      </c>
      <c r="T60" s="63">
        <v>22.5</v>
      </c>
      <c r="U60" s="63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44932</v>
      </c>
      <c r="C61" s="63">
        <v>15</v>
      </c>
      <c r="D61" s="63">
        <v>37.5</v>
      </c>
      <c r="E61" s="63">
        <v>15</v>
      </c>
      <c r="F61" s="63">
        <v>22.5</v>
      </c>
      <c r="G61" s="63">
        <v>10</v>
      </c>
      <c r="H61" s="63">
        <v>30</v>
      </c>
      <c r="I61" s="62"/>
      <c r="J61" s="60">
        <f>VLOOKUP($A20,'Date Reference'!$K$6:$L$36,2,FALSE)</f>
        <v>44932</v>
      </c>
      <c r="K61" s="63">
        <v>15</v>
      </c>
      <c r="L61" s="63">
        <v>22.5</v>
      </c>
      <c r="M61" s="63">
        <v>15</v>
      </c>
      <c r="N61" s="63">
        <v>15</v>
      </c>
      <c r="O61" s="63">
        <v>20</v>
      </c>
      <c r="P61" s="63">
        <v>20</v>
      </c>
      <c r="Q61" s="62"/>
      <c r="R61" s="60">
        <f>VLOOKUP($A20,'Date Reference'!$K$6:$L$36,2,FALSE)</f>
        <v>44932</v>
      </c>
      <c r="S61" s="63">
        <v>15</v>
      </c>
      <c r="T61" s="63">
        <v>30</v>
      </c>
      <c r="U61" s="63">
        <v>15</v>
      </c>
      <c r="V61" s="63">
        <v>30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44933</v>
      </c>
      <c r="C62" s="63">
        <v>7.5</v>
      </c>
      <c r="D62" s="63">
        <v>30</v>
      </c>
      <c r="E62" s="63">
        <v>15</v>
      </c>
      <c r="F62" s="63">
        <v>30</v>
      </c>
      <c r="G62" s="63">
        <v>10</v>
      </c>
      <c r="H62" s="63">
        <v>30</v>
      </c>
      <c r="I62" s="62"/>
      <c r="J62" s="60">
        <f>VLOOKUP($A21,'Date Reference'!$K$6:$L$36,2,FALSE)</f>
        <v>44933</v>
      </c>
      <c r="K62" s="63">
        <v>15</v>
      </c>
      <c r="L62" s="63">
        <v>22.5</v>
      </c>
      <c r="M62" s="63">
        <v>15</v>
      </c>
      <c r="N62" s="63">
        <v>22.5</v>
      </c>
      <c r="O62" s="63">
        <v>10</v>
      </c>
      <c r="P62" s="63">
        <v>30</v>
      </c>
      <c r="Q62" s="62"/>
      <c r="R62" s="60">
        <f>VLOOKUP($A21,'Date Reference'!$K$6:$L$36,2,FALSE)</f>
        <v>44933</v>
      </c>
      <c r="S62" s="63">
        <v>7.5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44934</v>
      </c>
      <c r="C63" s="63">
        <v>15</v>
      </c>
      <c r="D63" s="63">
        <v>37.5</v>
      </c>
      <c r="E63" s="63">
        <v>15</v>
      </c>
      <c r="F63" s="63">
        <v>30</v>
      </c>
      <c r="G63" s="63">
        <v>10</v>
      </c>
      <c r="H63" s="63">
        <v>20</v>
      </c>
      <c r="I63" s="62"/>
      <c r="J63" s="60">
        <f>VLOOKUP($A22,'Date Reference'!$K$6:$L$36,2,FALSE)</f>
        <v>44934</v>
      </c>
      <c r="K63" s="63">
        <v>15</v>
      </c>
      <c r="L63" s="63">
        <v>30</v>
      </c>
      <c r="M63" s="63">
        <v>15</v>
      </c>
      <c r="N63" s="63">
        <v>22.5</v>
      </c>
      <c r="O63" s="63">
        <v>20</v>
      </c>
      <c r="P63" s="63">
        <v>20</v>
      </c>
      <c r="Q63" s="62"/>
      <c r="R63" s="60">
        <f>VLOOKUP($A22,'Date Reference'!$K$6:$L$36,2,FALSE)</f>
        <v>44934</v>
      </c>
      <c r="S63" s="63">
        <v>15</v>
      </c>
      <c r="T63" s="63">
        <v>30</v>
      </c>
      <c r="U63" s="63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44935</v>
      </c>
      <c r="C64" s="63">
        <v>15</v>
      </c>
      <c r="D64" s="63">
        <v>37.5</v>
      </c>
      <c r="E64" s="63">
        <v>15</v>
      </c>
      <c r="F64" s="63">
        <v>30</v>
      </c>
      <c r="G64" s="63">
        <v>10</v>
      </c>
      <c r="H64" s="63">
        <v>30</v>
      </c>
      <c r="I64" s="62"/>
      <c r="J64" s="60">
        <f>VLOOKUP($A23,'Date Reference'!$K$6:$L$36,2,FALSE)</f>
        <v>44935</v>
      </c>
      <c r="K64" s="63">
        <v>7.5</v>
      </c>
      <c r="L64" s="63">
        <v>30</v>
      </c>
      <c r="M64" s="63">
        <v>22.5</v>
      </c>
      <c r="N64" s="63">
        <v>15</v>
      </c>
      <c r="O64" s="63">
        <v>20</v>
      </c>
      <c r="P64" s="63">
        <v>20</v>
      </c>
      <c r="Q64" s="62"/>
      <c r="R64" s="60">
        <f>VLOOKUP($A23,'Date Reference'!$K$6:$L$36,2,FALSE)</f>
        <v>44935</v>
      </c>
      <c r="S64" s="63">
        <v>15</v>
      </c>
      <c r="T64" s="63">
        <v>30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44936</v>
      </c>
      <c r="C65" s="63">
        <v>15</v>
      </c>
      <c r="D65" s="63">
        <v>30</v>
      </c>
      <c r="E65" s="63">
        <v>15</v>
      </c>
      <c r="F65" s="63">
        <v>30</v>
      </c>
      <c r="G65" s="63">
        <v>20</v>
      </c>
      <c r="H65" s="63">
        <v>30</v>
      </c>
      <c r="I65" s="62"/>
      <c r="J65" s="60">
        <f>VLOOKUP($A24,'Date Reference'!$K$6:$L$36,2,FALSE)</f>
        <v>44936</v>
      </c>
      <c r="K65" s="63">
        <v>15</v>
      </c>
      <c r="L65" s="63">
        <v>30</v>
      </c>
      <c r="M65" s="63">
        <v>15</v>
      </c>
      <c r="N65" s="63">
        <v>22.5</v>
      </c>
      <c r="O65" s="63">
        <v>10</v>
      </c>
      <c r="P65" s="63">
        <v>30</v>
      </c>
      <c r="Q65" s="62"/>
      <c r="R65" s="60">
        <f>VLOOKUP($A24,'Date Reference'!$K$6:$L$36,2,FALSE)</f>
        <v>44936</v>
      </c>
      <c r="S65" s="63">
        <v>7.5</v>
      </c>
      <c r="T65" s="63">
        <v>30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44937</v>
      </c>
      <c r="C66" s="63">
        <v>15</v>
      </c>
      <c r="D66" s="63">
        <v>37.5</v>
      </c>
      <c r="E66" s="63">
        <v>15</v>
      </c>
      <c r="F66" s="63">
        <v>37.5</v>
      </c>
      <c r="G66" s="63">
        <v>10</v>
      </c>
      <c r="H66" s="63">
        <v>30</v>
      </c>
      <c r="I66" s="62"/>
      <c r="J66" s="60">
        <f>VLOOKUP($A25,'Date Reference'!$K$6:$L$36,2,FALSE)</f>
        <v>44937</v>
      </c>
      <c r="K66" s="63">
        <v>22.5</v>
      </c>
      <c r="L66" s="63">
        <v>22.5</v>
      </c>
      <c r="M66" s="63">
        <v>15</v>
      </c>
      <c r="N66" s="63">
        <v>22.5</v>
      </c>
      <c r="O66" s="63">
        <v>10</v>
      </c>
      <c r="P66" s="63">
        <v>30</v>
      </c>
      <c r="Q66" s="62"/>
      <c r="R66" s="60">
        <f>VLOOKUP($A25,'Date Reference'!$K$6:$L$36,2,FALSE)</f>
        <v>44937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44938</v>
      </c>
      <c r="C67" s="63">
        <v>15</v>
      </c>
      <c r="D67" s="63">
        <v>45</v>
      </c>
      <c r="E67" s="63">
        <v>15</v>
      </c>
      <c r="F67" s="63">
        <v>30</v>
      </c>
      <c r="G67" s="63">
        <v>10</v>
      </c>
      <c r="H67" s="63">
        <v>30</v>
      </c>
      <c r="I67" s="62"/>
      <c r="J67" s="60">
        <f>VLOOKUP($A26,'Date Reference'!$K$6:$L$36,2,FALSE)</f>
        <v>44938</v>
      </c>
      <c r="K67" s="63">
        <v>22.5</v>
      </c>
      <c r="L67" s="63">
        <v>22.5</v>
      </c>
      <c r="M67" s="63">
        <v>15</v>
      </c>
      <c r="N67" s="63">
        <v>22.5</v>
      </c>
      <c r="O67" s="63">
        <v>10</v>
      </c>
      <c r="P67" s="63">
        <v>30</v>
      </c>
      <c r="Q67" s="62"/>
      <c r="R67" s="60">
        <f>VLOOKUP($A26,'Date Reference'!$K$6:$L$36,2,FALSE)</f>
        <v>44938</v>
      </c>
      <c r="S67" s="63">
        <v>15</v>
      </c>
      <c r="T67" s="63">
        <v>30</v>
      </c>
      <c r="U67" s="63">
        <v>15</v>
      </c>
      <c r="V67" s="63">
        <v>22.5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44939</v>
      </c>
      <c r="C68" s="63">
        <v>15</v>
      </c>
      <c r="D68" s="63">
        <v>37.5</v>
      </c>
      <c r="E68" s="63">
        <v>15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44939</v>
      </c>
      <c r="K68" s="63">
        <v>15</v>
      </c>
      <c r="L68" s="63">
        <v>22.5</v>
      </c>
      <c r="M68" s="63">
        <v>22.5</v>
      </c>
      <c r="N68" s="63">
        <v>15</v>
      </c>
      <c r="O68" s="63">
        <v>10</v>
      </c>
      <c r="P68" s="63">
        <v>30</v>
      </c>
      <c r="Q68" s="62"/>
      <c r="R68" s="60">
        <f>VLOOKUP($A27,'Date Reference'!$K$6:$L$36,2,FALSE)</f>
        <v>44939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44940</v>
      </c>
      <c r="C69" s="63">
        <v>15</v>
      </c>
      <c r="D69" s="63">
        <v>45</v>
      </c>
      <c r="E69" s="63">
        <v>15</v>
      </c>
      <c r="F69" s="63">
        <v>37.5</v>
      </c>
      <c r="G69" s="63">
        <v>20</v>
      </c>
      <c r="H69" s="63">
        <v>30</v>
      </c>
      <c r="I69" s="62"/>
      <c r="J69" s="60">
        <f>VLOOKUP($A28,'Date Reference'!$K$6:$L$36,2,FALSE)</f>
        <v>44940</v>
      </c>
      <c r="K69" s="63">
        <v>15</v>
      </c>
      <c r="L69" s="63">
        <v>30</v>
      </c>
      <c r="M69" s="63">
        <v>15</v>
      </c>
      <c r="N69" s="63">
        <v>22.5</v>
      </c>
      <c r="O69" s="63">
        <v>10</v>
      </c>
      <c r="P69" s="63">
        <v>30</v>
      </c>
      <c r="Q69" s="62"/>
      <c r="R69" s="60">
        <f>VLOOKUP($A28,'Date Reference'!$K$6:$L$36,2,FALSE)</f>
        <v>44940</v>
      </c>
      <c r="S69" s="63">
        <v>15</v>
      </c>
      <c r="T69" s="63">
        <v>30</v>
      </c>
      <c r="U69" s="63">
        <v>15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44941</v>
      </c>
      <c r="C70" s="63">
        <v>15</v>
      </c>
      <c r="D70" s="63">
        <v>45</v>
      </c>
      <c r="E70" s="63">
        <v>15</v>
      </c>
      <c r="F70" s="63">
        <v>37.5</v>
      </c>
      <c r="G70" s="63">
        <v>10</v>
      </c>
      <c r="H70" s="63">
        <v>40</v>
      </c>
      <c r="I70" s="62"/>
      <c r="J70" s="60">
        <f>VLOOKUP($A29,'Date Reference'!$K$6:$L$36,2,FALSE)</f>
        <v>44941</v>
      </c>
      <c r="K70" s="63">
        <v>22.5</v>
      </c>
      <c r="L70" s="63">
        <v>22.5</v>
      </c>
      <c r="M70" s="63">
        <v>15</v>
      </c>
      <c r="N70" s="63">
        <v>22.5</v>
      </c>
      <c r="O70" s="63">
        <v>20</v>
      </c>
      <c r="P70" s="63">
        <v>20</v>
      </c>
      <c r="Q70" s="62"/>
      <c r="R70" s="60">
        <f>VLOOKUP($A29,'Date Reference'!$K$6:$L$36,2,FALSE)</f>
        <v>44941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44942</v>
      </c>
      <c r="C71" s="63">
        <v>15</v>
      </c>
      <c r="D71" s="63">
        <v>30</v>
      </c>
      <c r="E71" s="63">
        <v>15</v>
      </c>
      <c r="F71" s="63">
        <v>30</v>
      </c>
      <c r="G71" s="63">
        <v>10</v>
      </c>
      <c r="H71" s="63">
        <v>30</v>
      </c>
      <c r="I71" s="62"/>
      <c r="J71" s="60">
        <f>VLOOKUP($A30,'Date Reference'!$K$6:$L$36,2,FALSE)</f>
        <v>44942</v>
      </c>
      <c r="K71" s="63">
        <v>15</v>
      </c>
      <c r="L71" s="63">
        <v>30</v>
      </c>
      <c r="M71" s="63">
        <v>15</v>
      </c>
      <c r="N71" s="63">
        <v>22.5</v>
      </c>
      <c r="O71" s="63">
        <v>20</v>
      </c>
      <c r="P71" s="63">
        <v>20</v>
      </c>
      <c r="Q71" s="62"/>
      <c r="R71" s="60">
        <f>VLOOKUP($A30,'Date Reference'!$K$6:$L$36,2,FALSE)</f>
        <v>44942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44943</v>
      </c>
      <c r="C72" s="63">
        <v>15</v>
      </c>
      <c r="D72" s="63">
        <v>37.5</v>
      </c>
      <c r="E72" s="63">
        <v>15</v>
      </c>
      <c r="F72" s="63">
        <v>37.5</v>
      </c>
      <c r="G72" s="63">
        <v>10</v>
      </c>
      <c r="H72" s="63">
        <v>30</v>
      </c>
      <c r="I72" s="62"/>
      <c r="J72" s="60">
        <f>VLOOKUP($A31,'Date Reference'!$K$6:$L$36,2,FALSE)</f>
        <v>44943</v>
      </c>
      <c r="K72" s="63">
        <v>15</v>
      </c>
      <c r="L72" s="63">
        <v>30</v>
      </c>
      <c r="M72" s="63">
        <v>15</v>
      </c>
      <c r="N72" s="63">
        <v>22.5</v>
      </c>
      <c r="O72" s="63">
        <v>10</v>
      </c>
      <c r="P72" s="63">
        <v>30</v>
      </c>
      <c r="Q72" s="62"/>
      <c r="R72" s="60">
        <f>VLOOKUP($A31,'Date Reference'!$K$6:$L$36,2,FALSE)</f>
        <v>44943</v>
      </c>
      <c r="S72" s="63">
        <v>15</v>
      </c>
      <c r="T72" s="63">
        <v>30</v>
      </c>
      <c r="U72" s="63">
        <v>15</v>
      </c>
      <c r="V72" s="63">
        <v>30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44944</v>
      </c>
      <c r="C73" s="63">
        <v>15</v>
      </c>
      <c r="D73" s="63">
        <v>37.5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44944</v>
      </c>
      <c r="K73" s="63">
        <v>15</v>
      </c>
      <c r="L73" s="63">
        <v>30</v>
      </c>
      <c r="M73" s="63">
        <v>15</v>
      </c>
      <c r="N73" s="63">
        <v>22.5</v>
      </c>
      <c r="O73" s="63">
        <v>10</v>
      </c>
      <c r="P73" s="63">
        <v>30</v>
      </c>
      <c r="Q73" s="62"/>
      <c r="R73" s="60">
        <f>VLOOKUP($A32,'Date Reference'!$K$6:$L$36,2,FALSE)</f>
        <v>44944</v>
      </c>
      <c r="S73" s="63">
        <v>15</v>
      </c>
      <c r="T73" s="63">
        <v>37.5</v>
      </c>
      <c r="U73" s="63">
        <v>15</v>
      </c>
      <c r="V73" s="63">
        <v>22.5</v>
      </c>
      <c r="W73" s="63">
        <v>10</v>
      </c>
      <c r="X73" s="63">
        <v>30</v>
      </c>
    </row>
    <row r="74" spans="2:24" x14ac:dyDescent="0.25">
      <c r="B74" s="40">
        <f>VLOOKUP($A33,'Date Reference'!$K$6:$L$36,2,FALSE)</f>
        <v>44945</v>
      </c>
      <c r="C74" s="63">
        <v>15</v>
      </c>
      <c r="D74" s="63">
        <v>37.5</v>
      </c>
      <c r="E74" s="63">
        <v>15</v>
      </c>
      <c r="F74" s="63">
        <v>30</v>
      </c>
      <c r="G74" s="63">
        <v>10</v>
      </c>
      <c r="H74" s="63">
        <v>30</v>
      </c>
      <c r="I74" s="62"/>
      <c r="J74" s="60">
        <f>VLOOKUP($A33,'Date Reference'!$K$6:$L$36,2,FALSE)</f>
        <v>44945</v>
      </c>
      <c r="K74" s="63">
        <v>22.5</v>
      </c>
      <c r="L74" s="63">
        <v>15</v>
      </c>
      <c r="M74" s="63">
        <v>15</v>
      </c>
      <c r="N74" s="63">
        <v>15</v>
      </c>
      <c r="O74" s="63">
        <v>10</v>
      </c>
      <c r="P74" s="63">
        <v>30</v>
      </c>
      <c r="Q74" s="62"/>
      <c r="R74" s="60">
        <f>VLOOKUP($A33,'Date Reference'!$K$6:$L$36,2,FALSE)</f>
        <v>44945</v>
      </c>
      <c r="S74" s="63">
        <v>15</v>
      </c>
      <c r="T74" s="63">
        <v>37.5</v>
      </c>
      <c r="U74" s="63">
        <v>15</v>
      </c>
      <c r="V74" s="63">
        <v>30</v>
      </c>
      <c r="W74" s="63">
        <v>10</v>
      </c>
      <c r="X74" s="63">
        <v>30</v>
      </c>
    </row>
    <row r="75" spans="2:24" x14ac:dyDescent="0.25">
      <c r="B75" s="40">
        <f>VLOOKUP($A34,'Date Reference'!$K$6:$L$36,2,FALSE)</f>
        <v>44946</v>
      </c>
      <c r="C75" s="63">
        <v>15</v>
      </c>
      <c r="D75" s="63">
        <v>37.5</v>
      </c>
      <c r="E75" s="63">
        <v>15</v>
      </c>
      <c r="F75" s="63">
        <v>30</v>
      </c>
      <c r="G75" s="63">
        <v>10</v>
      </c>
      <c r="H75" s="63">
        <v>30</v>
      </c>
      <c r="I75" s="62"/>
      <c r="J75" s="60">
        <f>VLOOKUP($A34,'Date Reference'!$K$6:$L$36,2,FALSE)</f>
        <v>44946</v>
      </c>
      <c r="K75" s="63">
        <v>7.5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44946</v>
      </c>
      <c r="S75" s="63">
        <v>15</v>
      </c>
      <c r="T75" s="63">
        <v>30</v>
      </c>
      <c r="U75" s="63">
        <v>15</v>
      </c>
      <c r="V75" s="63">
        <v>30</v>
      </c>
      <c r="W75" s="63">
        <v>10</v>
      </c>
      <c r="X75" s="63">
        <v>30</v>
      </c>
    </row>
    <row r="76" spans="2:24" x14ac:dyDescent="0.25">
      <c r="B76" s="40">
        <f>VLOOKUP($A35,'Date Reference'!$K$6:$L$36,2,FALSE)</f>
        <v>44947</v>
      </c>
      <c r="C76" s="63">
        <v>15</v>
      </c>
      <c r="D76" s="63">
        <v>37.5</v>
      </c>
      <c r="E76" s="63">
        <v>15</v>
      </c>
      <c r="F76" s="63">
        <v>30</v>
      </c>
      <c r="G76" s="63">
        <v>10</v>
      </c>
      <c r="H76" s="63">
        <v>30</v>
      </c>
      <c r="I76" s="62"/>
      <c r="J76" s="60">
        <f>VLOOKUP($A35,'Date Reference'!$K$6:$L$36,2,FALSE)</f>
        <v>44947</v>
      </c>
      <c r="K76" s="63">
        <v>22.5</v>
      </c>
      <c r="L76" s="63">
        <v>15</v>
      </c>
      <c r="M76" s="63">
        <v>15</v>
      </c>
      <c r="N76" s="63">
        <v>22.5</v>
      </c>
      <c r="O76" s="63">
        <v>10</v>
      </c>
      <c r="P76" s="63">
        <v>20</v>
      </c>
      <c r="Q76" s="62"/>
      <c r="R76" s="60">
        <f>VLOOKUP($A35,'Date Reference'!$K$6:$L$36,2,FALSE)</f>
        <v>44947</v>
      </c>
      <c r="S76" s="63">
        <v>15</v>
      </c>
      <c r="T76" s="63">
        <v>37.5</v>
      </c>
      <c r="U76" s="63">
        <v>15</v>
      </c>
      <c r="V76" s="63">
        <v>30</v>
      </c>
      <c r="W76" s="63">
        <v>10</v>
      </c>
      <c r="X76" s="63">
        <v>30</v>
      </c>
    </row>
    <row r="77" spans="2:24" x14ac:dyDescent="0.25">
      <c r="B77" s="40">
        <f>VLOOKUP($A36,'Date Reference'!$K$6:$L$36,2,FALSE)</f>
        <v>44948</v>
      </c>
      <c r="C77" s="63">
        <v>15</v>
      </c>
      <c r="D77" s="63">
        <v>37.5</v>
      </c>
      <c r="E77" s="63">
        <v>15</v>
      </c>
      <c r="F77" s="63">
        <v>30</v>
      </c>
      <c r="G77" s="63">
        <v>10</v>
      </c>
      <c r="H77" s="63">
        <v>30</v>
      </c>
      <c r="I77" s="62"/>
      <c r="J77" s="60">
        <f>VLOOKUP($A36,'Date Reference'!$K$6:$L$36,2,FALSE)</f>
        <v>44948</v>
      </c>
      <c r="K77" s="63">
        <v>15</v>
      </c>
      <c r="L77" s="63">
        <v>30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44948</v>
      </c>
      <c r="S77" s="63">
        <v>15</v>
      </c>
      <c r="T77" s="63">
        <v>37.5</v>
      </c>
      <c r="U77" s="63">
        <v>15</v>
      </c>
      <c r="V77" s="63">
        <v>30</v>
      </c>
      <c r="W77" s="63">
        <v>10</v>
      </c>
      <c r="X77" s="63">
        <v>30</v>
      </c>
    </row>
    <row r="78" spans="2:24" x14ac:dyDescent="0.25">
      <c r="B78" s="40">
        <f>VLOOKUP($A37,'Date Reference'!$K$6:$L$36,2,FALSE)</f>
        <v>44949</v>
      </c>
      <c r="C78" s="63">
        <v>15</v>
      </c>
      <c r="D78" s="63">
        <v>37.5</v>
      </c>
      <c r="E78" s="63">
        <v>15</v>
      </c>
      <c r="F78" s="63">
        <v>30</v>
      </c>
      <c r="G78" s="63">
        <v>10</v>
      </c>
      <c r="H78" s="63">
        <v>30</v>
      </c>
      <c r="I78" s="62"/>
      <c r="J78" s="60">
        <f>VLOOKUP($A37,'Date Reference'!$K$6:$L$36,2,FALSE)</f>
        <v>44949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44949</v>
      </c>
      <c r="S78" s="63">
        <v>15</v>
      </c>
      <c r="T78" s="63">
        <v>37.5</v>
      </c>
      <c r="U78" s="63">
        <v>15</v>
      </c>
      <c r="V78" s="63">
        <v>30</v>
      </c>
      <c r="W78" s="63">
        <v>10</v>
      </c>
      <c r="X78" s="63">
        <v>30</v>
      </c>
    </row>
    <row r="79" spans="2:24" x14ac:dyDescent="0.25">
      <c r="B79" s="40">
        <f>VLOOKUP($A38,'Date Reference'!$K$6:$L$36,2,FALSE)</f>
        <v>44950</v>
      </c>
      <c r="C79" s="63">
        <v>15</v>
      </c>
      <c r="D79" s="63">
        <v>37.5</v>
      </c>
      <c r="E79" s="63">
        <v>15</v>
      </c>
      <c r="F79" s="63">
        <v>30</v>
      </c>
      <c r="G79" s="63">
        <v>10</v>
      </c>
      <c r="H79" s="63">
        <v>30</v>
      </c>
      <c r="I79" s="62"/>
      <c r="J79" s="60">
        <f>VLOOKUP($A38,'Date Reference'!$K$6:$L$36,2,FALSE)</f>
        <v>44950</v>
      </c>
      <c r="K79" s="63">
        <v>15</v>
      </c>
      <c r="L79" s="63">
        <v>22.5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44950</v>
      </c>
      <c r="S79" s="63">
        <v>22.5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44951</v>
      </c>
      <c r="C80" s="63">
        <v>15</v>
      </c>
      <c r="D80" s="63">
        <v>30</v>
      </c>
      <c r="E80" s="63">
        <v>22.5</v>
      </c>
      <c r="F80" s="63">
        <v>30</v>
      </c>
      <c r="G80" s="63">
        <v>10</v>
      </c>
      <c r="H80" s="63">
        <v>30</v>
      </c>
      <c r="I80" s="62"/>
      <c r="J80" s="60">
        <f>VLOOKUP($A39,'Date Reference'!$K$6:$L$36,2,FALSE)</f>
        <v>44951</v>
      </c>
      <c r="K80" s="63">
        <v>15</v>
      </c>
      <c r="L80" s="63">
        <v>22.5</v>
      </c>
      <c r="M80" s="63">
        <v>15</v>
      </c>
      <c r="N80" s="63">
        <v>22.5</v>
      </c>
      <c r="O80" s="63">
        <v>10</v>
      </c>
      <c r="P80" s="64">
        <v>20</v>
      </c>
      <c r="Q80" s="62"/>
      <c r="R80" s="60">
        <f>VLOOKUP($A39,'Date Reference'!$K$6:$L$36,2,FALSE)</f>
        <v>44951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44952</v>
      </c>
      <c r="C81" s="63">
        <v>15</v>
      </c>
      <c r="D81" s="63">
        <v>30</v>
      </c>
      <c r="E81" s="63">
        <v>15</v>
      </c>
      <c r="F81" s="63">
        <v>30</v>
      </c>
      <c r="G81" s="63">
        <v>10</v>
      </c>
      <c r="H81" s="63">
        <v>30</v>
      </c>
      <c r="I81" s="62"/>
      <c r="J81" s="60">
        <f>VLOOKUP($A40,'Date Reference'!$K$6:$L$36,2,FALSE)</f>
        <v>44952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44952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44953</v>
      </c>
      <c r="C82" s="63">
        <v>15</v>
      </c>
      <c r="D82" s="63">
        <v>37.5</v>
      </c>
      <c r="E82" s="63">
        <v>15</v>
      </c>
      <c r="F82" s="63">
        <v>30</v>
      </c>
      <c r="G82" s="63">
        <v>10</v>
      </c>
      <c r="H82" s="63">
        <v>30</v>
      </c>
      <c r="I82" s="62"/>
      <c r="J82" s="60">
        <f>VLOOKUP($A41,'Date Reference'!$K$6:$L$36,2,FALSE)</f>
        <v>44953</v>
      </c>
      <c r="K82" s="63">
        <v>15</v>
      </c>
      <c r="L82" s="63">
        <v>30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44953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44954</v>
      </c>
      <c r="C83" s="63">
        <v>15</v>
      </c>
      <c r="D83" s="63">
        <v>37.5</v>
      </c>
      <c r="E83" s="63">
        <v>15</v>
      </c>
      <c r="F83" s="63">
        <v>37.5</v>
      </c>
      <c r="G83" s="63">
        <v>10</v>
      </c>
      <c r="H83" s="63">
        <v>30</v>
      </c>
      <c r="I83" s="62"/>
      <c r="J83" s="60">
        <f>VLOOKUP($A42,'Date Reference'!$K$6:$L$36,2,FALSE)</f>
        <v>44954</v>
      </c>
      <c r="K83" s="63">
        <v>15</v>
      </c>
      <c r="L83" s="63">
        <v>22.5</v>
      </c>
      <c r="M83" s="63">
        <v>15</v>
      </c>
      <c r="N83" s="63">
        <v>15</v>
      </c>
      <c r="O83" s="63">
        <v>10</v>
      </c>
      <c r="P83" s="64">
        <v>20</v>
      </c>
      <c r="Q83" s="62"/>
      <c r="R83" s="60">
        <f>VLOOKUP($A42,'Date Reference'!$K$6:$L$36,2,FALSE)</f>
        <v>44954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44955</v>
      </c>
      <c r="C84" s="63">
        <v>15</v>
      </c>
      <c r="D84" s="63">
        <v>37.5</v>
      </c>
      <c r="E84" s="63">
        <v>7.5</v>
      </c>
      <c r="F84" s="63">
        <v>37.5</v>
      </c>
      <c r="G84" s="63">
        <v>10</v>
      </c>
      <c r="H84" s="63">
        <v>30</v>
      </c>
      <c r="I84" s="62"/>
      <c r="J84" s="60">
        <f>VLOOKUP($A43,'Date Reference'!$K$6:$L$36,2,FALSE)</f>
        <v>44955</v>
      </c>
      <c r="K84" s="63">
        <v>22.5</v>
      </c>
      <c r="L84" s="63">
        <v>22.5</v>
      </c>
      <c r="M84" s="63">
        <v>15</v>
      </c>
      <c r="N84" s="63">
        <v>15</v>
      </c>
      <c r="O84" s="63">
        <v>10</v>
      </c>
      <c r="P84" s="64">
        <v>20</v>
      </c>
      <c r="Q84" s="62"/>
      <c r="R84" s="60">
        <f>VLOOKUP($A43,'Date Reference'!$K$6:$L$36,2,FALSE)</f>
        <v>44955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44956</v>
      </c>
      <c r="C85" s="63">
        <v>15</v>
      </c>
      <c r="D85" s="63">
        <v>37.5</v>
      </c>
      <c r="E85" s="63">
        <v>15</v>
      </c>
      <c r="F85" s="63">
        <v>30</v>
      </c>
      <c r="G85" s="63">
        <v>20</v>
      </c>
      <c r="H85" s="63">
        <v>30</v>
      </c>
      <c r="I85" s="62"/>
      <c r="J85" s="60">
        <f>VLOOKUP($A44,'Date Reference'!$K$6:$L$36,2,FALSE)</f>
        <v>44956</v>
      </c>
      <c r="K85" s="63">
        <v>15</v>
      </c>
      <c r="L85" s="63">
        <v>22.5</v>
      </c>
      <c r="M85" s="63">
        <v>15</v>
      </c>
      <c r="N85" s="63">
        <v>7.5</v>
      </c>
      <c r="O85" s="63">
        <v>10</v>
      </c>
      <c r="P85" s="64">
        <v>20</v>
      </c>
      <c r="Q85" s="62"/>
      <c r="R85" s="60">
        <f>VLOOKUP($A44,'Date Reference'!$K$6:$L$36,2,FALSE)</f>
        <v>44956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44957</v>
      </c>
      <c r="C86" s="63">
        <v>15</v>
      </c>
      <c r="D86" s="63">
        <v>37.5</v>
      </c>
      <c r="E86" s="63">
        <v>15</v>
      </c>
      <c r="F86" s="63">
        <v>37.5</v>
      </c>
      <c r="G86" s="63">
        <v>20</v>
      </c>
      <c r="H86" s="63">
        <v>30</v>
      </c>
      <c r="J86" s="40">
        <f>VLOOKUP($A45,'Date Reference'!$K$6:$L$36,2,FALSE)</f>
        <v>44957</v>
      </c>
      <c r="K86" s="63">
        <v>15</v>
      </c>
      <c r="L86" s="63">
        <v>22.5</v>
      </c>
      <c r="M86" s="63">
        <v>15</v>
      </c>
      <c r="N86" s="63">
        <v>15</v>
      </c>
      <c r="O86" s="63">
        <v>10</v>
      </c>
      <c r="P86" s="64">
        <v>20</v>
      </c>
      <c r="R86" s="40">
        <f>VLOOKUP($A45,'Date Reference'!$K$6:$L$36,2,FALSE)</f>
        <v>44957</v>
      </c>
      <c r="S86" s="63">
        <v>15</v>
      </c>
      <c r="T86" s="63">
        <v>22.5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83</v>
      </c>
      <c r="C87" s="58">
        <f>SUM(C56:C86)-SUMIF($B$56:$B$86,"",C56:C86)</f>
        <v>457.5</v>
      </c>
      <c r="D87" s="58">
        <f t="shared" ref="D87:H87" si="6">SUM(D56:D86)-SUMIF($B$56:$B$86,"",D56:D86)</f>
        <v>1132.5</v>
      </c>
      <c r="E87" s="58">
        <f t="shared" si="6"/>
        <v>457.5</v>
      </c>
      <c r="F87" s="58">
        <f t="shared" si="6"/>
        <v>967.5</v>
      </c>
      <c r="G87" s="58">
        <f t="shared" si="6"/>
        <v>360</v>
      </c>
      <c r="H87" s="58">
        <f t="shared" si="6"/>
        <v>910</v>
      </c>
      <c r="J87" s="31" t="s">
        <v>83</v>
      </c>
      <c r="K87" s="58">
        <f>SUM(K56:K86)-SUMIF($J$56:$J$86,"",K56:K86)</f>
        <v>495</v>
      </c>
      <c r="L87" s="58">
        <f t="shared" ref="L87:P87" si="7">SUM(L56:L86)-SUMIF($J$56:$J$86,"",L56:L86)</f>
        <v>772.5</v>
      </c>
      <c r="M87" s="58">
        <f t="shared" si="7"/>
        <v>480</v>
      </c>
      <c r="N87" s="58">
        <f t="shared" si="7"/>
        <v>562.5</v>
      </c>
      <c r="O87" s="58">
        <f t="shared" si="7"/>
        <v>360</v>
      </c>
      <c r="P87" s="58">
        <f t="shared" si="7"/>
        <v>730</v>
      </c>
      <c r="Q87" s="4"/>
      <c r="R87" s="31" t="s">
        <v>83</v>
      </c>
      <c r="S87" s="58">
        <f>SUM(S56:S86)-SUMIF($S$56:$S$86,"",S56:S86)</f>
        <v>457.5</v>
      </c>
      <c r="T87" s="58">
        <f t="shared" ref="T87:X87" si="8">SUM(T56:T86)-SUMIF($S$56:$S$86,"",T56:T86)</f>
        <v>945</v>
      </c>
      <c r="U87" s="58">
        <f t="shared" si="8"/>
        <v>465</v>
      </c>
      <c r="V87" s="58">
        <f t="shared" si="8"/>
        <v>750</v>
      </c>
      <c r="W87" s="58">
        <f t="shared" si="8"/>
        <v>310</v>
      </c>
      <c r="X87" s="58">
        <f t="shared" si="8"/>
        <v>680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4" t="s">
        <v>117</v>
      </c>
      <c r="C90" s="75"/>
      <c r="D90" s="75"/>
      <c r="E90" s="75"/>
      <c r="F90" s="75"/>
      <c r="G90" s="75"/>
      <c r="H90" s="76"/>
    </row>
    <row r="91" spans="2:24" ht="15.75" thickBot="1" x14ac:dyDescent="0.3">
      <c r="B91" s="77"/>
      <c r="C91" s="78"/>
      <c r="D91" s="78"/>
      <c r="E91" s="78"/>
      <c r="F91" s="78"/>
      <c r="G91" s="78"/>
      <c r="H91" s="79"/>
    </row>
    <row r="92" spans="2:24" x14ac:dyDescent="0.25">
      <c r="B92" s="93" t="s">
        <v>107</v>
      </c>
      <c r="C92" s="93"/>
      <c r="D92" s="93"/>
      <c r="E92" s="93"/>
      <c r="F92" s="93"/>
      <c r="G92" s="93"/>
      <c r="H92" s="93"/>
      <c r="J92" s="93" t="s">
        <v>118</v>
      </c>
      <c r="K92" s="93"/>
      <c r="L92" s="93"/>
      <c r="M92" s="93"/>
      <c r="N92" s="93"/>
      <c r="O92" s="93"/>
      <c r="P92" s="93"/>
      <c r="R92" s="93" t="s">
        <v>53</v>
      </c>
      <c r="S92" s="93"/>
      <c r="T92" s="93"/>
      <c r="U92" s="93"/>
      <c r="V92" s="93"/>
      <c r="W92" s="93"/>
      <c r="X92" s="93"/>
    </row>
    <row r="93" spans="2:24" x14ac:dyDescent="0.25">
      <c r="B93" s="89"/>
      <c r="C93" s="89"/>
      <c r="D93" s="89"/>
      <c r="E93" s="89"/>
      <c r="F93" s="89"/>
      <c r="G93" s="89"/>
      <c r="H93" s="89"/>
      <c r="J93" s="89"/>
      <c r="K93" s="89"/>
      <c r="L93" s="89"/>
      <c r="M93" s="89"/>
      <c r="N93" s="89"/>
      <c r="O93" s="89"/>
      <c r="P93" s="89"/>
      <c r="R93" s="89"/>
      <c r="S93" s="89"/>
      <c r="T93" s="89"/>
      <c r="U93" s="89"/>
      <c r="V93" s="89"/>
      <c r="W93" s="89"/>
      <c r="X93" s="89"/>
    </row>
    <row r="94" spans="2:24" ht="18.75" x14ac:dyDescent="0.3">
      <c r="B94" s="3" t="s">
        <v>17</v>
      </c>
      <c r="C94" s="90" t="s">
        <v>81</v>
      </c>
      <c r="D94" s="91"/>
      <c r="E94" s="91"/>
      <c r="F94" s="91"/>
      <c r="G94" s="91"/>
      <c r="H94" s="92"/>
      <c r="J94" s="3" t="s">
        <v>16</v>
      </c>
      <c r="K94" s="90" t="s">
        <v>81</v>
      </c>
      <c r="L94" s="91"/>
      <c r="M94" s="91"/>
      <c r="N94" s="91"/>
      <c r="O94" s="91"/>
      <c r="P94" s="92"/>
      <c r="R94" s="15" t="s">
        <v>18</v>
      </c>
      <c r="S94" s="90" t="s">
        <v>81</v>
      </c>
      <c r="T94" s="91"/>
      <c r="U94" s="91"/>
      <c r="V94" s="91"/>
      <c r="W94" s="91"/>
      <c r="X94" s="92"/>
    </row>
    <row r="95" spans="2:24" ht="18.75" x14ac:dyDescent="0.3">
      <c r="B95" s="3"/>
      <c r="C95" s="30" t="s">
        <v>78</v>
      </c>
      <c r="D95" s="30" t="s">
        <v>52</v>
      </c>
      <c r="E95" s="30" t="s">
        <v>78</v>
      </c>
      <c r="F95" s="30" t="s">
        <v>52</v>
      </c>
      <c r="G95" s="30" t="s">
        <v>78</v>
      </c>
      <c r="H95" s="30" t="s">
        <v>52</v>
      </c>
      <c r="J95" s="3"/>
      <c r="K95" s="30" t="s">
        <v>78</v>
      </c>
      <c r="L95" s="30" t="s">
        <v>52</v>
      </c>
      <c r="M95" s="30" t="s">
        <v>78</v>
      </c>
      <c r="N95" s="30" t="s">
        <v>52</v>
      </c>
      <c r="O95" s="30" t="s">
        <v>78</v>
      </c>
      <c r="P95" s="30" t="s">
        <v>52</v>
      </c>
      <c r="R95" s="3"/>
      <c r="S95" s="30" t="s">
        <v>78</v>
      </c>
      <c r="T95" s="30" t="s">
        <v>52</v>
      </c>
      <c r="U95" s="30" t="s">
        <v>78</v>
      </c>
      <c r="V95" s="30" t="s">
        <v>52</v>
      </c>
      <c r="W95" s="30" t="s">
        <v>78</v>
      </c>
      <c r="X95" s="30" t="s">
        <v>52</v>
      </c>
    </row>
    <row r="96" spans="2:24" x14ac:dyDescent="0.25">
      <c r="B96" s="33" t="s">
        <v>0</v>
      </c>
      <c r="C96" s="94" t="s">
        <v>79</v>
      </c>
      <c r="D96" s="95"/>
      <c r="E96" s="94" t="s">
        <v>80</v>
      </c>
      <c r="F96" s="95"/>
      <c r="G96" s="94" t="s">
        <v>42</v>
      </c>
      <c r="H96" s="95"/>
      <c r="I96" s="34"/>
      <c r="J96" s="33" t="s">
        <v>0</v>
      </c>
      <c r="K96" s="94" t="s">
        <v>79</v>
      </c>
      <c r="L96" s="95"/>
      <c r="M96" s="94" t="s">
        <v>80</v>
      </c>
      <c r="N96" s="95"/>
      <c r="O96" s="94" t="s">
        <v>42</v>
      </c>
      <c r="P96" s="95"/>
      <c r="R96" s="33" t="s">
        <v>0</v>
      </c>
      <c r="S96" s="94" t="s">
        <v>79</v>
      </c>
      <c r="T96" s="95"/>
      <c r="U96" s="94" t="s">
        <v>80</v>
      </c>
      <c r="V96" s="95"/>
      <c r="W96" s="94" t="s">
        <v>42</v>
      </c>
      <c r="X96" s="95"/>
    </row>
    <row r="97" spans="2:24" x14ac:dyDescent="0.25">
      <c r="B97" s="40">
        <f>VLOOKUP($A15,'Date Reference'!$K$6:$L$36,2,FALSE)</f>
        <v>44927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44927</v>
      </c>
      <c r="K97" s="63">
        <v>15</v>
      </c>
      <c r="L97" s="64">
        <v>7.5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44927</v>
      </c>
      <c r="S97" s="64">
        <v>15</v>
      </c>
      <c r="T97" s="70">
        <v>75</v>
      </c>
      <c r="U97" s="64">
        <v>15</v>
      </c>
      <c r="V97" s="70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44928</v>
      </c>
      <c r="C98" s="63">
        <v>7.5</v>
      </c>
      <c r="D98" s="64">
        <v>15</v>
      </c>
      <c r="E98" s="63">
        <v>15</v>
      </c>
      <c r="F98" s="72">
        <v>7.5</v>
      </c>
      <c r="G98" s="63">
        <v>10</v>
      </c>
      <c r="H98" s="63">
        <v>10</v>
      </c>
      <c r="I98" s="62"/>
      <c r="J98" s="60">
        <f>VLOOKUP($A16,'Date Reference'!$K$6:$L$36,2,FALSE)</f>
        <v>44928</v>
      </c>
      <c r="K98" s="63">
        <v>7.5</v>
      </c>
      <c r="L98" s="64">
        <v>15</v>
      </c>
      <c r="M98" s="63">
        <v>15</v>
      </c>
      <c r="N98" s="64">
        <v>7.5</v>
      </c>
      <c r="O98" s="63">
        <v>10</v>
      </c>
      <c r="P98" s="63">
        <v>10</v>
      </c>
      <c r="Q98" s="62"/>
      <c r="R98" s="60">
        <f>VLOOKUP($A16,'Date Reference'!$K$6:$L$36,2,FALSE)</f>
        <v>44928</v>
      </c>
      <c r="S98" s="64">
        <v>15</v>
      </c>
      <c r="T98" s="70">
        <v>75</v>
      </c>
      <c r="U98" s="64">
        <v>15</v>
      </c>
      <c r="V98" s="70">
        <v>75</v>
      </c>
      <c r="W98" s="63">
        <v>10</v>
      </c>
      <c r="X98" s="63">
        <v>70</v>
      </c>
    </row>
    <row r="99" spans="2:24" x14ac:dyDescent="0.25">
      <c r="B99" s="40">
        <f>VLOOKUP($A17,'Date Reference'!$K$6:$L$36,2,FALSE)</f>
        <v>44929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44929</v>
      </c>
      <c r="K99" s="63">
        <v>15</v>
      </c>
      <c r="L99" s="64">
        <v>7.5</v>
      </c>
      <c r="M99" s="63">
        <v>7.5</v>
      </c>
      <c r="N99" s="64">
        <v>22.5</v>
      </c>
      <c r="O99" s="63">
        <v>10</v>
      </c>
      <c r="P99" s="63">
        <v>10</v>
      </c>
      <c r="Q99" s="62"/>
      <c r="R99" s="60">
        <f>VLOOKUP($A17,'Date Reference'!$K$6:$L$36,2,FALSE)</f>
        <v>44929</v>
      </c>
      <c r="S99" s="64">
        <v>15</v>
      </c>
      <c r="T99" s="1">
        <v>67.5</v>
      </c>
      <c r="U99" s="64">
        <v>22.5</v>
      </c>
      <c r="V99" s="1">
        <v>67.5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44930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44930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44930</v>
      </c>
      <c r="S100" s="64">
        <v>15</v>
      </c>
      <c r="T100" s="1">
        <v>67.5</v>
      </c>
      <c r="U100" s="64">
        <v>15</v>
      </c>
      <c r="V100" s="70">
        <v>75</v>
      </c>
      <c r="W100" s="63">
        <v>10</v>
      </c>
      <c r="X100" s="63">
        <v>90</v>
      </c>
    </row>
    <row r="101" spans="2:24" x14ac:dyDescent="0.25">
      <c r="B101" s="40">
        <f>VLOOKUP($A19,'Date Reference'!$K$6:$L$36,2,FALSE)</f>
        <v>44931</v>
      </c>
      <c r="C101" s="63">
        <v>7.5</v>
      </c>
      <c r="D101" s="63">
        <v>15</v>
      </c>
      <c r="E101" s="63">
        <v>7.5</v>
      </c>
      <c r="F101" s="63">
        <v>15</v>
      </c>
      <c r="G101" s="63">
        <v>10</v>
      </c>
      <c r="H101" s="63">
        <v>10</v>
      </c>
      <c r="I101" s="62"/>
      <c r="J101" s="60">
        <f>VLOOKUP($A19,'Date Reference'!$K$6:$L$36,2,FALSE)</f>
        <v>44931</v>
      </c>
      <c r="K101" s="63">
        <v>7.5</v>
      </c>
      <c r="L101" s="63">
        <v>15</v>
      </c>
      <c r="M101" s="63">
        <v>7.5</v>
      </c>
      <c r="N101" s="63">
        <v>15</v>
      </c>
      <c r="O101" s="63">
        <v>10</v>
      </c>
      <c r="P101" s="63">
        <v>10</v>
      </c>
      <c r="Q101" s="62"/>
      <c r="R101" s="60">
        <f>VLOOKUP($A19,'Date Reference'!$K$6:$L$36,2,FALSE)</f>
        <v>44931</v>
      </c>
      <c r="S101" s="63">
        <v>15</v>
      </c>
      <c r="T101" s="1">
        <v>75</v>
      </c>
      <c r="U101" s="63">
        <v>15</v>
      </c>
      <c r="V101" s="1">
        <v>75</v>
      </c>
      <c r="W101" s="63">
        <v>10</v>
      </c>
      <c r="X101" s="63">
        <v>90</v>
      </c>
    </row>
    <row r="102" spans="2:24" x14ac:dyDescent="0.25">
      <c r="B102" s="40">
        <f>VLOOKUP($A20,'Date Reference'!$K$6:$L$36,2,FALSE)</f>
        <v>44932</v>
      </c>
      <c r="C102" s="63">
        <v>7.5</v>
      </c>
      <c r="D102" s="63">
        <v>15</v>
      </c>
      <c r="E102" s="63">
        <v>7.5</v>
      </c>
      <c r="F102" s="63">
        <v>15</v>
      </c>
      <c r="G102" s="63">
        <v>10</v>
      </c>
      <c r="H102" s="63">
        <v>10</v>
      </c>
      <c r="I102" s="62"/>
      <c r="J102" s="60">
        <f>VLOOKUP($A20,'Date Reference'!$K$6:$L$36,2,FALSE)</f>
        <v>44932</v>
      </c>
      <c r="K102" s="63">
        <v>15</v>
      </c>
      <c r="L102" s="63">
        <v>7.5</v>
      </c>
      <c r="M102" s="63">
        <v>15</v>
      </c>
      <c r="N102" s="63">
        <v>7.5</v>
      </c>
      <c r="O102" s="63">
        <v>10</v>
      </c>
      <c r="P102" s="63">
        <v>10</v>
      </c>
      <c r="Q102" s="62"/>
      <c r="R102" s="60">
        <f>VLOOKUP($A20,'Date Reference'!$K$6:$L$36,2,FALSE)</f>
        <v>44932</v>
      </c>
      <c r="S102" s="63">
        <v>22.5</v>
      </c>
      <c r="T102" s="1">
        <v>67.5</v>
      </c>
      <c r="U102" s="63">
        <v>22.5</v>
      </c>
      <c r="V102" s="1">
        <v>67.5</v>
      </c>
      <c r="W102" s="63">
        <v>10</v>
      </c>
      <c r="X102" s="63">
        <v>70</v>
      </c>
    </row>
    <row r="103" spans="2:24" x14ac:dyDescent="0.25">
      <c r="B103" s="40">
        <f>VLOOKUP($A21,'Date Reference'!$K$6:$L$36,2,FALSE)</f>
        <v>44933</v>
      </c>
      <c r="C103" s="63">
        <v>7.5</v>
      </c>
      <c r="D103" s="63">
        <v>15</v>
      </c>
      <c r="E103" s="63">
        <v>7.5</v>
      </c>
      <c r="F103" s="63">
        <v>15</v>
      </c>
      <c r="G103" s="63">
        <v>10</v>
      </c>
      <c r="H103" s="63">
        <v>10</v>
      </c>
      <c r="I103" s="62"/>
      <c r="J103" s="60">
        <f>VLOOKUP($A21,'Date Reference'!$K$6:$L$36,2,FALSE)</f>
        <v>44933</v>
      </c>
      <c r="K103" s="63">
        <v>7.5</v>
      </c>
      <c r="L103" s="63">
        <v>15</v>
      </c>
      <c r="M103" s="63">
        <v>7.5</v>
      </c>
      <c r="N103" s="63">
        <v>22.5</v>
      </c>
      <c r="O103" s="63">
        <v>10</v>
      </c>
      <c r="P103" s="63">
        <v>10</v>
      </c>
      <c r="Q103" s="62"/>
      <c r="R103" s="60">
        <f>VLOOKUP($A21,'Date Reference'!$K$6:$L$36,2,FALSE)</f>
        <v>44933</v>
      </c>
      <c r="S103" s="63">
        <v>15</v>
      </c>
      <c r="T103" s="1">
        <v>75</v>
      </c>
      <c r="U103" s="63">
        <v>22.5</v>
      </c>
      <c r="V103" s="1">
        <v>67.5</v>
      </c>
      <c r="W103" s="63">
        <v>10</v>
      </c>
      <c r="X103" s="63">
        <v>70</v>
      </c>
    </row>
    <row r="104" spans="2:24" x14ac:dyDescent="0.25">
      <c r="B104" s="40">
        <f>VLOOKUP($A22,'Date Reference'!$K$6:$L$36,2,FALSE)</f>
        <v>44934</v>
      </c>
      <c r="C104" s="63">
        <v>7.5</v>
      </c>
      <c r="D104" s="63">
        <v>15</v>
      </c>
      <c r="E104" s="63">
        <v>7.5</v>
      </c>
      <c r="F104" s="63">
        <v>15</v>
      </c>
      <c r="G104" s="63">
        <v>10</v>
      </c>
      <c r="H104" s="63">
        <v>10</v>
      </c>
      <c r="I104" s="62"/>
      <c r="J104" s="60">
        <f>VLOOKUP($A22,'Date Reference'!$K$6:$L$36,2,FALSE)</f>
        <v>44934</v>
      </c>
      <c r="K104" s="63">
        <v>7.5</v>
      </c>
      <c r="L104" s="63">
        <v>15</v>
      </c>
      <c r="M104" s="63">
        <v>7.5</v>
      </c>
      <c r="N104" s="63">
        <v>22.5</v>
      </c>
      <c r="O104" s="63">
        <v>10</v>
      </c>
      <c r="P104" s="63">
        <v>10</v>
      </c>
      <c r="Q104" s="62"/>
      <c r="R104" s="60">
        <f>VLOOKUP($A22,'Date Reference'!$K$6:$L$36,2,FALSE)</f>
        <v>44934</v>
      </c>
      <c r="S104" s="63">
        <v>15</v>
      </c>
      <c r="T104" s="1">
        <v>75</v>
      </c>
      <c r="U104" s="63"/>
      <c r="V104" s="1"/>
      <c r="W104" s="63">
        <v>10</v>
      </c>
      <c r="X104" s="63">
        <v>70</v>
      </c>
    </row>
    <row r="105" spans="2:24" x14ac:dyDescent="0.25">
      <c r="B105" s="40">
        <f>VLOOKUP($A23,'Date Reference'!$K$6:$L$36,2,FALSE)</f>
        <v>44935</v>
      </c>
      <c r="C105" s="63">
        <v>7.5</v>
      </c>
      <c r="D105" s="63">
        <v>15</v>
      </c>
      <c r="E105" s="63">
        <v>7.5</v>
      </c>
      <c r="F105" s="63">
        <v>15</v>
      </c>
      <c r="G105" s="63">
        <v>10</v>
      </c>
      <c r="H105" s="63">
        <v>10</v>
      </c>
      <c r="I105" s="62"/>
      <c r="J105" s="60">
        <f>VLOOKUP($A23,'Date Reference'!$K$6:$L$36,2,FALSE)</f>
        <v>44935</v>
      </c>
      <c r="K105" s="63">
        <v>7.5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44935</v>
      </c>
      <c r="S105" s="63">
        <v>15</v>
      </c>
      <c r="T105" s="1">
        <v>75</v>
      </c>
      <c r="U105" s="63">
        <v>15</v>
      </c>
      <c r="V105" s="1">
        <v>67.5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44936</v>
      </c>
      <c r="C106" s="63">
        <v>7.5</v>
      </c>
      <c r="D106" s="63">
        <v>15</v>
      </c>
      <c r="E106" s="63">
        <v>7.5</v>
      </c>
      <c r="F106" s="63">
        <v>15</v>
      </c>
      <c r="G106" s="63">
        <v>10</v>
      </c>
      <c r="H106" s="63">
        <v>10</v>
      </c>
      <c r="I106" s="62"/>
      <c r="J106" s="60">
        <f>VLOOKUP($A24,'Date Reference'!$K$6:$L$36,2,FALSE)</f>
        <v>44936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44936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44937</v>
      </c>
      <c r="C107" s="63">
        <v>7.5</v>
      </c>
      <c r="D107" s="63">
        <v>15</v>
      </c>
      <c r="E107" s="63">
        <v>7.5</v>
      </c>
      <c r="F107" s="63">
        <v>15</v>
      </c>
      <c r="G107" s="63">
        <v>10</v>
      </c>
      <c r="H107" s="63">
        <v>10</v>
      </c>
      <c r="I107" s="62"/>
      <c r="J107" s="60">
        <f>VLOOKUP($A25,'Date Reference'!$K$6:$L$36,2,FALSE)</f>
        <v>44937</v>
      </c>
      <c r="K107" s="63">
        <v>7.5</v>
      </c>
      <c r="L107" s="63">
        <v>15</v>
      </c>
      <c r="M107" s="63">
        <v>7.5</v>
      </c>
      <c r="N107" s="63">
        <v>15</v>
      </c>
      <c r="O107" s="63">
        <v>10</v>
      </c>
      <c r="P107" s="63">
        <v>10</v>
      </c>
      <c r="Q107" s="62"/>
      <c r="R107" s="60">
        <f>VLOOKUP($A25,'Date Reference'!$K$6:$L$36,2,FALSE)</f>
        <v>44937</v>
      </c>
      <c r="S107" s="63">
        <v>7.5</v>
      </c>
      <c r="T107" s="1">
        <v>82.5</v>
      </c>
      <c r="U107" s="63">
        <v>15</v>
      </c>
      <c r="V107" s="1">
        <v>75</v>
      </c>
      <c r="W107" s="63">
        <v>10</v>
      </c>
      <c r="X107" s="63">
        <v>70</v>
      </c>
    </row>
    <row r="108" spans="2:24" x14ac:dyDescent="0.25">
      <c r="B108" s="40">
        <f>VLOOKUP($A26,'Date Reference'!$K$6:$L$36,2,FALSE)</f>
        <v>44938</v>
      </c>
      <c r="C108" s="63">
        <v>7.5</v>
      </c>
      <c r="D108" s="63">
        <v>15</v>
      </c>
      <c r="E108" s="63">
        <v>7.5</v>
      </c>
      <c r="F108" s="63">
        <v>15</v>
      </c>
      <c r="G108" s="63">
        <v>10</v>
      </c>
      <c r="H108" s="63">
        <v>10</v>
      </c>
      <c r="I108" s="62"/>
      <c r="J108" s="60">
        <f>VLOOKUP($A26,'Date Reference'!$K$6:$L$36,2,FALSE)</f>
        <v>44938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44938</v>
      </c>
      <c r="S108" s="63">
        <v>15</v>
      </c>
      <c r="T108" s="1">
        <v>75</v>
      </c>
      <c r="U108" s="63">
        <v>15</v>
      </c>
      <c r="V108" s="1">
        <v>75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44939</v>
      </c>
      <c r="C109" s="63">
        <v>7.5</v>
      </c>
      <c r="D109" s="63">
        <v>7.5</v>
      </c>
      <c r="E109" s="63">
        <v>7.5</v>
      </c>
      <c r="F109" s="63">
        <v>15</v>
      </c>
      <c r="G109" s="63">
        <v>10</v>
      </c>
      <c r="H109" s="63">
        <v>10</v>
      </c>
      <c r="I109" s="62"/>
      <c r="J109" s="60">
        <f>VLOOKUP($A27,'Date Reference'!$K$6:$L$36,2,FALSE)</f>
        <v>44939</v>
      </c>
      <c r="K109" s="63">
        <v>7.5</v>
      </c>
      <c r="L109" s="63">
        <v>15</v>
      </c>
      <c r="M109" s="63">
        <v>15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44939</v>
      </c>
      <c r="S109" s="63">
        <v>15</v>
      </c>
      <c r="T109" s="1">
        <v>75</v>
      </c>
      <c r="U109" s="63">
        <v>15</v>
      </c>
      <c r="V109" s="1">
        <v>75</v>
      </c>
      <c r="W109" s="63">
        <v>10</v>
      </c>
      <c r="X109" s="63">
        <v>70</v>
      </c>
    </row>
    <row r="110" spans="2:24" x14ac:dyDescent="0.25">
      <c r="B110" s="40">
        <f>VLOOKUP($A28,'Date Reference'!$K$6:$L$36,2,FALSE)</f>
        <v>44940</v>
      </c>
      <c r="C110" s="63">
        <v>7.5</v>
      </c>
      <c r="D110" s="63">
        <v>15</v>
      </c>
      <c r="E110" s="63">
        <v>7.5</v>
      </c>
      <c r="F110" s="63">
        <v>15</v>
      </c>
      <c r="G110" s="63">
        <v>10</v>
      </c>
      <c r="H110" s="63">
        <v>10</v>
      </c>
      <c r="I110" s="62"/>
      <c r="J110" s="60">
        <f>VLOOKUP($A28,'Date Reference'!$K$6:$L$36,2,FALSE)</f>
        <v>44940</v>
      </c>
      <c r="K110" s="63">
        <v>7.5</v>
      </c>
      <c r="L110" s="63">
        <v>15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44940</v>
      </c>
      <c r="S110" s="63">
        <v>15</v>
      </c>
      <c r="T110" s="1">
        <v>75</v>
      </c>
      <c r="U110" s="63">
        <v>15</v>
      </c>
      <c r="V110" s="1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44941</v>
      </c>
      <c r="C111" s="63">
        <v>7.5</v>
      </c>
      <c r="D111" s="63">
        <v>15</v>
      </c>
      <c r="E111" s="63">
        <v>7.5</v>
      </c>
      <c r="F111" s="63">
        <v>15</v>
      </c>
      <c r="G111" s="63">
        <v>10</v>
      </c>
      <c r="H111" s="63">
        <v>10</v>
      </c>
      <c r="I111" s="62"/>
      <c r="J111" s="60">
        <f>VLOOKUP($A29,'Date Reference'!$K$6:$L$36,2,FALSE)</f>
        <v>44941</v>
      </c>
      <c r="K111" s="63">
        <v>7.5</v>
      </c>
      <c r="L111" s="63">
        <v>15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44941</v>
      </c>
      <c r="S111" s="63">
        <v>15</v>
      </c>
      <c r="T111" s="1">
        <v>75</v>
      </c>
      <c r="U111" s="63">
        <v>15</v>
      </c>
      <c r="V111" s="1">
        <v>75</v>
      </c>
      <c r="W111" s="63">
        <v>10</v>
      </c>
      <c r="X111" s="63">
        <v>90</v>
      </c>
    </row>
    <row r="112" spans="2:24" x14ac:dyDescent="0.25">
      <c r="B112" s="40">
        <f>VLOOKUP($A30,'Date Reference'!$K$6:$L$36,2,FALSE)</f>
        <v>44942</v>
      </c>
      <c r="C112" s="63">
        <v>7.5</v>
      </c>
      <c r="D112" s="63">
        <v>15</v>
      </c>
      <c r="E112" s="63">
        <v>7.5</v>
      </c>
      <c r="F112" s="63">
        <v>15</v>
      </c>
      <c r="G112" s="63">
        <v>10</v>
      </c>
      <c r="H112" s="63">
        <v>10</v>
      </c>
      <c r="I112" s="62"/>
      <c r="J112" s="60">
        <f>VLOOKUP($A30,'Date Reference'!$K$6:$L$36,2,FALSE)</f>
        <v>44942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44942</v>
      </c>
      <c r="S112" s="63">
        <v>15</v>
      </c>
      <c r="T112" s="1">
        <v>75</v>
      </c>
      <c r="U112" s="63">
        <v>15</v>
      </c>
      <c r="V112" s="1">
        <v>67.5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44943</v>
      </c>
      <c r="C113" s="63">
        <v>7.5</v>
      </c>
      <c r="D113" s="63">
        <v>15</v>
      </c>
      <c r="E113" s="63">
        <v>7.5</v>
      </c>
      <c r="F113" s="63">
        <v>15</v>
      </c>
      <c r="G113" s="63">
        <v>10</v>
      </c>
      <c r="H113" s="63">
        <v>10</v>
      </c>
      <c r="I113" s="62"/>
      <c r="J113" s="60">
        <f>VLOOKUP($A31,'Date Reference'!$K$6:$L$36,2,FALSE)</f>
        <v>44943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44943</v>
      </c>
      <c r="S113" s="63">
        <v>15</v>
      </c>
      <c r="T113" s="1">
        <v>75</v>
      </c>
      <c r="U113" s="63">
        <v>15</v>
      </c>
      <c r="V113" s="1">
        <v>75</v>
      </c>
      <c r="W113" s="63">
        <v>10</v>
      </c>
      <c r="X113" s="63">
        <v>90</v>
      </c>
    </row>
    <row r="114" spans="2:24" x14ac:dyDescent="0.25">
      <c r="B114" s="40">
        <f>VLOOKUP($A32,'Date Reference'!$K$6:$L$36,2,FALSE)</f>
        <v>44944</v>
      </c>
      <c r="C114" s="63">
        <v>7.5</v>
      </c>
      <c r="D114" s="63">
        <v>15</v>
      </c>
      <c r="E114" s="63">
        <v>7.5</v>
      </c>
      <c r="F114" s="63">
        <v>15</v>
      </c>
      <c r="G114" s="63">
        <v>10</v>
      </c>
      <c r="H114" s="63">
        <v>10</v>
      </c>
      <c r="I114" s="62"/>
      <c r="J114" s="60">
        <f>VLOOKUP($A32,'Date Reference'!$K$6:$L$36,2,FALSE)</f>
        <v>44944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20</v>
      </c>
      <c r="Q114" s="62"/>
      <c r="R114" s="60">
        <f>VLOOKUP($A32,'Date Reference'!$K$6:$L$36,2,FALSE)</f>
        <v>44944</v>
      </c>
      <c r="S114" s="63">
        <v>7.5</v>
      </c>
      <c r="T114" s="1">
        <v>75</v>
      </c>
      <c r="U114" s="63">
        <v>15</v>
      </c>
      <c r="V114" s="1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44945</v>
      </c>
      <c r="C115" s="63">
        <v>7.5</v>
      </c>
      <c r="D115" s="63">
        <v>15</v>
      </c>
      <c r="E115" s="63">
        <v>7.5</v>
      </c>
      <c r="F115" s="63">
        <v>15</v>
      </c>
      <c r="G115" s="63">
        <v>10</v>
      </c>
      <c r="H115" s="63">
        <v>10</v>
      </c>
      <c r="I115" s="62"/>
      <c r="J115" s="60">
        <f>VLOOKUP($A33,'Date Reference'!$K$6:$L$36,2,FALSE)</f>
        <v>44945</v>
      </c>
      <c r="K115" s="63">
        <v>7.5</v>
      </c>
      <c r="L115" s="63">
        <v>15</v>
      </c>
      <c r="M115" s="63">
        <v>7.5</v>
      </c>
      <c r="N115" s="63">
        <v>22.5</v>
      </c>
      <c r="O115" s="63">
        <v>10</v>
      </c>
      <c r="P115" s="63">
        <v>10</v>
      </c>
      <c r="Q115" s="62"/>
      <c r="R115" s="60">
        <f>VLOOKUP($A33,'Date Reference'!$K$6:$L$36,2,FALSE)</f>
        <v>44945</v>
      </c>
      <c r="S115" s="63">
        <v>15</v>
      </c>
      <c r="T115" s="1">
        <v>60</v>
      </c>
      <c r="U115" s="63">
        <v>15</v>
      </c>
      <c r="V115" s="1">
        <v>67.5</v>
      </c>
      <c r="W115" s="63">
        <v>10</v>
      </c>
      <c r="X115" s="63">
        <v>90</v>
      </c>
    </row>
    <row r="116" spans="2:24" x14ac:dyDescent="0.25">
      <c r="B116" s="40">
        <f>VLOOKUP($A34,'Date Reference'!$K$6:$L$36,2,FALSE)</f>
        <v>44946</v>
      </c>
      <c r="C116" s="63">
        <v>7.5</v>
      </c>
      <c r="D116" s="63">
        <v>15</v>
      </c>
      <c r="E116" s="63">
        <v>7.5</v>
      </c>
      <c r="F116" s="63">
        <v>15</v>
      </c>
      <c r="G116" s="63">
        <v>10</v>
      </c>
      <c r="H116" s="63">
        <v>10</v>
      </c>
      <c r="I116" s="62"/>
      <c r="J116" s="60">
        <f>VLOOKUP($A34,'Date Reference'!$K$6:$L$36,2,FALSE)</f>
        <v>44946</v>
      </c>
      <c r="K116" s="63">
        <v>7.5</v>
      </c>
      <c r="L116" s="63">
        <v>15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44946</v>
      </c>
      <c r="S116" s="63">
        <v>15</v>
      </c>
      <c r="T116" s="1">
        <v>67.5</v>
      </c>
      <c r="U116" s="63">
        <v>15</v>
      </c>
      <c r="V116" s="1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44947</v>
      </c>
      <c r="C117" s="63">
        <v>7.5</v>
      </c>
      <c r="D117" s="63">
        <v>15</v>
      </c>
      <c r="E117" s="63">
        <v>7.5</v>
      </c>
      <c r="F117" s="63">
        <v>15</v>
      </c>
      <c r="G117" s="63">
        <v>10</v>
      </c>
      <c r="H117" s="63">
        <v>10</v>
      </c>
      <c r="I117" s="62"/>
      <c r="J117" s="60">
        <f>VLOOKUP($A35,'Date Reference'!$K$6:$L$36,2,FALSE)</f>
        <v>44947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44947</v>
      </c>
      <c r="S117" s="63">
        <v>15</v>
      </c>
      <c r="T117" s="1">
        <v>75</v>
      </c>
      <c r="U117" s="63">
        <v>15</v>
      </c>
      <c r="V117" s="1">
        <v>75</v>
      </c>
      <c r="W117" s="63">
        <v>10</v>
      </c>
      <c r="X117" s="63">
        <v>90</v>
      </c>
    </row>
    <row r="118" spans="2:24" x14ac:dyDescent="0.25">
      <c r="B118" s="40">
        <f>VLOOKUP($A36,'Date Reference'!$K$6:$L$36,2,FALSE)</f>
        <v>44948</v>
      </c>
      <c r="C118" s="63">
        <v>15</v>
      </c>
      <c r="D118" s="63">
        <v>7.5</v>
      </c>
      <c r="E118" s="63">
        <v>7.5</v>
      </c>
      <c r="F118" s="63">
        <v>15</v>
      </c>
      <c r="G118" s="63">
        <v>10</v>
      </c>
      <c r="H118" s="63">
        <v>10</v>
      </c>
      <c r="I118" s="62"/>
      <c r="J118" s="60">
        <f>VLOOKUP($A36,'Date Reference'!$K$6:$L$36,2,FALSE)</f>
        <v>44948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44948</v>
      </c>
      <c r="S118" s="63">
        <v>15</v>
      </c>
      <c r="T118" s="1">
        <v>75</v>
      </c>
      <c r="U118" s="63">
        <v>15</v>
      </c>
      <c r="V118" s="1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44949</v>
      </c>
      <c r="C119" s="63">
        <v>7.5</v>
      </c>
      <c r="D119" s="63">
        <v>15</v>
      </c>
      <c r="E119" s="63">
        <v>7.5</v>
      </c>
      <c r="F119" s="63">
        <v>15</v>
      </c>
      <c r="G119" s="63">
        <v>10</v>
      </c>
      <c r="H119" s="63">
        <v>10</v>
      </c>
      <c r="I119" s="62"/>
      <c r="J119" s="60">
        <f>VLOOKUP($A37,'Date Reference'!$K$6:$L$36,2,FALSE)</f>
        <v>44949</v>
      </c>
      <c r="K119" s="63">
        <v>7.5</v>
      </c>
      <c r="L119" s="63">
        <v>15</v>
      </c>
      <c r="M119" s="63">
        <v>15</v>
      </c>
      <c r="N119" s="63">
        <v>7.5</v>
      </c>
      <c r="O119" s="63">
        <v>10</v>
      </c>
      <c r="P119" s="63">
        <v>10</v>
      </c>
      <c r="Q119" s="62"/>
      <c r="R119" s="60">
        <f>VLOOKUP($A37,'Date Reference'!$K$6:$L$36,2,FALSE)</f>
        <v>44949</v>
      </c>
      <c r="S119" s="63">
        <v>15</v>
      </c>
      <c r="T119" s="1">
        <v>82.5</v>
      </c>
      <c r="U119" s="63">
        <v>15</v>
      </c>
      <c r="V119" s="1">
        <v>75</v>
      </c>
      <c r="W119" s="63">
        <v>10</v>
      </c>
      <c r="X119" s="63">
        <v>90</v>
      </c>
    </row>
    <row r="120" spans="2:24" x14ac:dyDescent="0.25">
      <c r="B120" s="40">
        <f>VLOOKUP($A38,'Date Reference'!$K$6:$L$36,2,FALSE)</f>
        <v>44950</v>
      </c>
      <c r="C120" s="63">
        <v>7.5</v>
      </c>
      <c r="D120" s="63">
        <v>15</v>
      </c>
      <c r="E120" s="63">
        <v>7.5</v>
      </c>
      <c r="F120" s="63">
        <v>15</v>
      </c>
      <c r="G120" s="63">
        <v>10</v>
      </c>
      <c r="H120" s="63">
        <v>10</v>
      </c>
      <c r="I120" s="62"/>
      <c r="J120" s="60">
        <f>VLOOKUP($A38,'Date Reference'!$K$6:$L$36,2,FALSE)</f>
        <v>44950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44950</v>
      </c>
      <c r="S120" s="63">
        <v>15</v>
      </c>
      <c r="T120" s="1">
        <v>82.5</v>
      </c>
      <c r="U120" s="63">
        <v>15</v>
      </c>
      <c r="V120" s="1">
        <v>75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44951</v>
      </c>
      <c r="C121" s="63">
        <v>7.5</v>
      </c>
      <c r="D121" s="63">
        <v>15</v>
      </c>
      <c r="E121" s="63">
        <v>7.5</v>
      </c>
      <c r="F121" s="63">
        <v>15</v>
      </c>
      <c r="G121" s="63">
        <v>10</v>
      </c>
      <c r="H121" s="63">
        <v>10</v>
      </c>
      <c r="I121" s="62"/>
      <c r="J121" s="60">
        <f>VLOOKUP($A39,'Date Reference'!$K$6:$L$36,2,FALSE)</f>
        <v>44951</v>
      </c>
      <c r="K121" s="63">
        <v>7.5</v>
      </c>
      <c r="L121" s="63">
        <v>15</v>
      </c>
      <c r="M121" s="63">
        <v>7.5</v>
      </c>
      <c r="N121" s="63">
        <v>15</v>
      </c>
      <c r="O121" s="63">
        <v>10</v>
      </c>
      <c r="P121" s="63">
        <v>10</v>
      </c>
      <c r="Q121" s="62"/>
      <c r="R121" s="60">
        <f>VLOOKUP($A39,'Date Reference'!$K$6:$L$36,2,FALSE)</f>
        <v>44951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44952</v>
      </c>
      <c r="C122" s="63">
        <v>7.5</v>
      </c>
      <c r="D122" s="63">
        <v>15</v>
      </c>
      <c r="E122" s="63">
        <v>7.5</v>
      </c>
      <c r="F122" s="63">
        <v>15</v>
      </c>
      <c r="G122" s="63">
        <v>10</v>
      </c>
      <c r="H122" s="63">
        <v>10</v>
      </c>
      <c r="I122" s="62"/>
      <c r="J122" s="60">
        <f>VLOOKUP($A40,'Date Reference'!$K$6:$L$36,2,FALSE)</f>
        <v>44952</v>
      </c>
      <c r="K122" s="63">
        <v>7.5</v>
      </c>
      <c r="L122" s="63">
        <v>15</v>
      </c>
      <c r="M122" s="63">
        <v>7.5</v>
      </c>
      <c r="N122" s="63">
        <v>15</v>
      </c>
      <c r="O122" s="63">
        <v>10</v>
      </c>
      <c r="P122" s="63">
        <v>10</v>
      </c>
      <c r="Q122" s="62"/>
      <c r="R122" s="60">
        <f>VLOOKUP($A40,'Date Reference'!$K$6:$L$36,2,FALSE)</f>
        <v>44952</v>
      </c>
      <c r="S122" s="63">
        <v>15</v>
      </c>
      <c r="T122" s="1">
        <v>75</v>
      </c>
      <c r="U122" s="63">
        <v>15</v>
      </c>
      <c r="V122" s="1">
        <v>60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44953</v>
      </c>
      <c r="C123" s="63">
        <v>7.5</v>
      </c>
      <c r="D123" s="63">
        <v>15</v>
      </c>
      <c r="E123" s="63">
        <v>7.5</v>
      </c>
      <c r="F123" s="63">
        <v>15</v>
      </c>
      <c r="G123" s="63">
        <v>10</v>
      </c>
      <c r="H123" s="63">
        <v>10</v>
      </c>
      <c r="I123" s="62"/>
      <c r="J123" s="60">
        <f>VLOOKUP($A41,'Date Reference'!$K$6:$L$36,2,FALSE)</f>
        <v>44953</v>
      </c>
      <c r="K123" s="63">
        <v>7.5</v>
      </c>
      <c r="L123" s="63">
        <v>15</v>
      </c>
      <c r="M123" s="63">
        <v>7.5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44953</v>
      </c>
      <c r="S123" s="63">
        <v>15</v>
      </c>
      <c r="T123" s="1">
        <v>60</v>
      </c>
      <c r="U123" s="63">
        <v>22.5</v>
      </c>
      <c r="V123" s="1">
        <v>67.5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44954</v>
      </c>
      <c r="C124" s="63">
        <v>7.5</v>
      </c>
      <c r="D124" s="63">
        <v>15</v>
      </c>
      <c r="E124" s="63">
        <v>7.5</v>
      </c>
      <c r="F124" s="63">
        <v>15</v>
      </c>
      <c r="G124" s="63">
        <v>10</v>
      </c>
      <c r="H124" s="63">
        <v>10</v>
      </c>
      <c r="I124" s="62"/>
      <c r="J124" s="60">
        <f>VLOOKUP($A42,'Date Reference'!$K$6:$L$36,2,FALSE)</f>
        <v>44954</v>
      </c>
      <c r="K124" s="63">
        <v>7.5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44954</v>
      </c>
      <c r="S124" s="63">
        <v>15</v>
      </c>
      <c r="T124" s="1">
        <v>67.5</v>
      </c>
      <c r="U124" s="63">
        <v>15</v>
      </c>
      <c r="V124" s="1">
        <v>75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44955</v>
      </c>
      <c r="C125" s="63">
        <v>7.5</v>
      </c>
      <c r="D125" s="63">
        <v>15</v>
      </c>
      <c r="E125" s="63">
        <v>7.5</v>
      </c>
      <c r="F125" s="63">
        <v>15</v>
      </c>
      <c r="G125" s="63">
        <v>10</v>
      </c>
      <c r="H125" s="63">
        <v>10</v>
      </c>
      <c r="I125" s="62"/>
      <c r="J125" s="60">
        <f>VLOOKUP($A43,'Date Reference'!$K$6:$L$36,2,FALSE)</f>
        <v>44955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10</v>
      </c>
      <c r="Q125" s="62"/>
      <c r="R125" s="60">
        <f>VLOOKUP($A43,'Date Reference'!$K$6:$L$36,2,FALSE)</f>
        <v>44955</v>
      </c>
      <c r="S125" s="63">
        <v>15</v>
      </c>
      <c r="T125" s="1">
        <v>75</v>
      </c>
      <c r="U125" s="63">
        <v>15</v>
      </c>
      <c r="V125" s="1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44956</v>
      </c>
      <c r="C126" s="63">
        <v>7.5</v>
      </c>
      <c r="D126" s="63">
        <v>15</v>
      </c>
      <c r="E126" s="63">
        <v>7.5</v>
      </c>
      <c r="F126" s="63">
        <v>15</v>
      </c>
      <c r="G126" s="63">
        <v>10</v>
      </c>
      <c r="H126" s="63">
        <v>10</v>
      </c>
      <c r="I126" s="62"/>
      <c r="J126" s="60">
        <f>VLOOKUP($A44,'Date Reference'!$K$6:$L$36,2,FALSE)</f>
        <v>44956</v>
      </c>
      <c r="K126" s="63">
        <v>7.5</v>
      </c>
      <c r="L126" s="63">
        <v>15</v>
      </c>
      <c r="M126" s="63">
        <v>7.5</v>
      </c>
      <c r="N126" s="63">
        <v>15</v>
      </c>
      <c r="O126" s="63">
        <v>10</v>
      </c>
      <c r="P126" s="63">
        <v>10</v>
      </c>
      <c r="Q126" s="62"/>
      <c r="R126" s="60">
        <f>VLOOKUP($A44,'Date Reference'!$K$6:$L$36,2,FALSE)</f>
        <v>44956</v>
      </c>
      <c r="S126" s="63">
        <v>15</v>
      </c>
      <c r="T126" s="1">
        <v>82.5</v>
      </c>
      <c r="U126" s="63">
        <v>15</v>
      </c>
      <c r="V126" s="1">
        <v>75</v>
      </c>
      <c r="W126" s="63">
        <v>10</v>
      </c>
      <c r="X126" s="63">
        <v>80</v>
      </c>
    </row>
    <row r="127" spans="2:24" ht="15.75" thickBot="1" x14ac:dyDescent="0.3">
      <c r="B127" s="40">
        <f>VLOOKUP($A45,'Date Reference'!$K$6:$L$36,2,FALSE)</f>
        <v>44957</v>
      </c>
      <c r="C127" s="63">
        <v>7.5</v>
      </c>
      <c r="D127" s="63">
        <v>15</v>
      </c>
      <c r="E127" s="63">
        <v>7.5</v>
      </c>
      <c r="F127" s="63">
        <v>15</v>
      </c>
      <c r="G127" s="63">
        <v>10</v>
      </c>
      <c r="H127" s="63">
        <v>10</v>
      </c>
      <c r="I127" s="62"/>
      <c r="J127" s="60">
        <f>VLOOKUP($A45,'Date Reference'!$K$6:$L$36,2,FALSE)</f>
        <v>44957</v>
      </c>
      <c r="K127" s="63">
        <v>7.5</v>
      </c>
      <c r="L127" s="63">
        <v>15</v>
      </c>
      <c r="M127" s="63">
        <v>7.5</v>
      </c>
      <c r="N127" s="63">
        <v>15</v>
      </c>
      <c r="O127" s="63">
        <v>10</v>
      </c>
      <c r="P127" s="63">
        <v>10</v>
      </c>
      <c r="Q127" s="62"/>
      <c r="R127" s="60">
        <f>VLOOKUP($A45,'Date Reference'!$K$6:$L$36,2,FALSE)</f>
        <v>44957</v>
      </c>
      <c r="S127" s="63">
        <v>15</v>
      </c>
      <c r="T127" s="1">
        <v>75</v>
      </c>
      <c r="U127" s="63">
        <v>15</v>
      </c>
      <c r="V127" s="1">
        <v>75</v>
      </c>
      <c r="W127" s="63">
        <v>10</v>
      </c>
      <c r="X127" s="63">
        <v>80</v>
      </c>
    </row>
    <row r="128" spans="2:24" ht="16.5" thickBot="1" x14ac:dyDescent="0.3">
      <c r="B128" s="31" t="s">
        <v>83</v>
      </c>
      <c r="C128" s="58">
        <f>SUM(C97:C127)-SUMIF($B$97:$B$127,"",C97:C127)</f>
        <v>240</v>
      </c>
      <c r="D128" s="58">
        <f t="shared" ref="D128:H128" si="9">SUM(D97:D127)-SUMIF($B$97:$B$127,"",D97:D127)</f>
        <v>450</v>
      </c>
      <c r="E128" s="58">
        <f t="shared" si="9"/>
        <v>240</v>
      </c>
      <c r="F128" s="58">
        <f t="shared" si="9"/>
        <v>457.5</v>
      </c>
      <c r="G128" s="58">
        <f t="shared" si="9"/>
        <v>310</v>
      </c>
      <c r="H128" s="58">
        <f t="shared" si="9"/>
        <v>310</v>
      </c>
      <c r="J128" s="31" t="s">
        <v>83</v>
      </c>
      <c r="K128" s="58">
        <f>SUM(K97:K127)-SUMIF($J$97:$J$127,"",K97:K127)</f>
        <v>255</v>
      </c>
      <c r="L128" s="58">
        <f t="shared" ref="L128:P128" si="10">SUM(L97:L127)-SUMIF($J$97:$J$127,"",L97:L127)</f>
        <v>442.5</v>
      </c>
      <c r="M128" s="58">
        <f t="shared" si="10"/>
        <v>262.5</v>
      </c>
      <c r="N128" s="58">
        <f t="shared" si="10"/>
        <v>472.5</v>
      </c>
      <c r="O128" s="58">
        <f t="shared" si="10"/>
        <v>310</v>
      </c>
      <c r="P128" s="58">
        <f t="shared" si="10"/>
        <v>320</v>
      </c>
      <c r="Q128" s="4"/>
      <c r="R128" s="31" t="s">
        <v>83</v>
      </c>
      <c r="S128" s="58">
        <f>SUM(S97:S127)-SUMIF($R$97:$R$127,"",S97:S127)</f>
        <v>457.5</v>
      </c>
      <c r="T128" s="58">
        <f t="shared" ref="T128:X128" si="11">SUM(T97:T127)-SUMIF($R$97:$R$127,"",T97:T127)</f>
        <v>2287.5</v>
      </c>
      <c r="U128" s="58">
        <f t="shared" si="11"/>
        <v>480</v>
      </c>
      <c r="V128" s="58">
        <f t="shared" si="11"/>
        <v>2182.5</v>
      </c>
      <c r="W128" s="58">
        <f t="shared" si="11"/>
        <v>310</v>
      </c>
      <c r="X128" s="58">
        <f t="shared" si="11"/>
        <v>2490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15:K45">
    <cfRule type="cellIs" dxfId="114" priority="110" operator="between">
      <formula>7.5</formula>
      <formula>15</formula>
    </cfRule>
    <cfRule type="cellIs" dxfId="113" priority="111" operator="equal">
      <formula>7.5</formula>
    </cfRule>
  </conditionalFormatting>
  <conditionalFormatting sqref="L15:L45">
    <cfRule type="cellIs" dxfId="112" priority="109" operator="equal">
      <formula>7.5</formula>
    </cfRule>
  </conditionalFormatting>
  <conditionalFormatting sqref="M15:M45">
    <cfRule type="cellIs" dxfId="111" priority="107" operator="between">
      <formula>7.5</formula>
      <formula>15</formula>
    </cfRule>
    <cfRule type="cellIs" dxfId="110" priority="108" operator="equal">
      <formula>7.5</formula>
    </cfRule>
  </conditionalFormatting>
  <conditionalFormatting sqref="N15:N45">
    <cfRule type="cellIs" dxfId="109" priority="106" operator="equal">
      <formula>7.5</formula>
    </cfRule>
  </conditionalFormatting>
  <conditionalFormatting sqref="P15:P45">
    <cfRule type="beginsWith" dxfId="108" priority="105" operator="beginsWith" text="0">
      <formula>LEFT(P15,LEN("0"))="0"</formula>
    </cfRule>
  </conditionalFormatting>
  <conditionalFormatting sqref="O15:O45">
    <cfRule type="cellIs" dxfId="107" priority="103" operator="equal">
      <formula>10</formula>
    </cfRule>
    <cfRule type="beginsWith" dxfId="106" priority="104" operator="beginsWith" text="0">
      <formula>LEFT(O15,LEN("0"))="0"</formula>
    </cfRule>
  </conditionalFormatting>
  <conditionalFormatting sqref="D15:D45">
    <cfRule type="cellIs" dxfId="105" priority="101" operator="between">
      <formula>7.5</formula>
      <formula>15</formula>
    </cfRule>
    <cfRule type="cellIs" dxfId="104" priority="102" operator="equal">
      <formula>7.5</formula>
    </cfRule>
  </conditionalFormatting>
  <conditionalFormatting sqref="C15:C45">
    <cfRule type="cellIs" dxfId="103" priority="100" operator="equal">
      <formula>7.5</formula>
    </cfRule>
  </conditionalFormatting>
  <conditionalFormatting sqref="F15:F45">
    <cfRule type="cellIs" dxfId="102" priority="98" operator="between">
      <formula>7.5</formula>
      <formula>15</formula>
    </cfRule>
    <cfRule type="cellIs" dxfId="101" priority="99" operator="equal">
      <formula>7.5</formula>
    </cfRule>
  </conditionalFormatting>
  <conditionalFormatting sqref="E15:E45">
    <cfRule type="cellIs" dxfId="100" priority="97" operator="equal">
      <formula>7.5</formula>
    </cfRule>
  </conditionalFormatting>
  <conditionalFormatting sqref="H15:H45">
    <cfRule type="beginsWith" dxfId="99" priority="96" operator="beginsWith" text="0">
      <formula>LEFT(H15,LEN("0"))="0"</formula>
    </cfRule>
  </conditionalFormatting>
  <conditionalFormatting sqref="G15:G45">
    <cfRule type="cellIs" dxfId="98" priority="94" operator="equal">
      <formula>10</formula>
    </cfRule>
    <cfRule type="beginsWith" dxfId="97" priority="95" operator="beginsWith" text="0">
      <formula>LEFT(G15,LEN("0"))="0"</formula>
    </cfRule>
  </conditionalFormatting>
  <conditionalFormatting sqref="AQ15:AQ45">
    <cfRule type="cellIs" dxfId="96" priority="92" operator="between">
      <formula>7.5</formula>
      <formula>15</formula>
    </cfRule>
    <cfRule type="cellIs" dxfId="95" priority="93" operator="equal">
      <formula>7.5</formula>
    </cfRule>
  </conditionalFormatting>
  <conditionalFormatting sqref="AR15:AR45">
    <cfRule type="cellIs" dxfId="94" priority="90" operator="between">
      <formula>7.5</formula>
      <formula>15</formula>
    </cfRule>
    <cfRule type="cellIs" dxfId="93" priority="91" operator="equal">
      <formula>7.5</formula>
    </cfRule>
  </conditionalFormatting>
  <conditionalFormatting sqref="AS15:AS45">
    <cfRule type="cellIs" dxfId="92" priority="88" operator="between">
      <formula>7.5</formula>
      <formula>15</formula>
    </cfRule>
    <cfRule type="cellIs" dxfId="91" priority="89" operator="equal">
      <formula>7.5</formula>
    </cfRule>
  </conditionalFormatting>
  <conditionalFormatting sqref="AT15:AT45">
    <cfRule type="cellIs" dxfId="90" priority="86" operator="between">
      <formula>7.5</formula>
      <formula>15</formula>
    </cfRule>
    <cfRule type="cellIs" dxfId="89" priority="87" operator="equal">
      <formula>7.5</formula>
    </cfRule>
  </conditionalFormatting>
  <conditionalFormatting sqref="AU15:AU45 AV39:AV43">
    <cfRule type="cellIs" dxfId="88" priority="84" operator="equal">
      <formula>10</formula>
    </cfRule>
    <cfRule type="beginsWith" dxfId="87" priority="85" operator="beginsWith" text="0">
      <formula>LEFT(AU15,LEN("0"))="0"</formula>
    </cfRule>
  </conditionalFormatting>
  <conditionalFormatting sqref="AV15:AV38 AV44:AV45">
    <cfRule type="cellIs" dxfId="86" priority="82" operator="equal">
      <formula>10</formula>
    </cfRule>
    <cfRule type="beginsWith" dxfId="85" priority="83" operator="beginsWith" text="0">
      <formula>LEFT(AV15,LEN("0"))="0"</formula>
    </cfRule>
  </conditionalFormatting>
  <conditionalFormatting sqref="AB15:AB45">
    <cfRule type="cellIs" dxfId="84" priority="80" operator="between">
      <formula>7.5</formula>
      <formula>15</formula>
    </cfRule>
    <cfRule type="cellIs" dxfId="83" priority="81" operator="equal">
      <formula>7.5</formula>
    </cfRule>
  </conditionalFormatting>
  <conditionalFormatting sqref="AA15:AA45">
    <cfRule type="cellIs" dxfId="82" priority="79" operator="equal">
      <formula>7.5</formula>
    </cfRule>
  </conditionalFormatting>
  <conditionalFormatting sqref="AD15:AD45">
    <cfRule type="cellIs" dxfId="81" priority="77" operator="between">
      <formula>7.5</formula>
      <formula>15</formula>
    </cfRule>
    <cfRule type="cellIs" dxfId="80" priority="78" operator="equal">
      <formula>7.5</formula>
    </cfRule>
  </conditionalFormatting>
  <conditionalFormatting sqref="AC15:AC45">
    <cfRule type="cellIs" dxfId="79" priority="76" operator="equal">
      <formula>7.5</formula>
    </cfRule>
  </conditionalFormatting>
  <conditionalFormatting sqref="AF15:AF45">
    <cfRule type="beginsWith" dxfId="78" priority="75" operator="beginsWith" text="0">
      <formula>LEFT(AF15,LEN("0"))="0"</formula>
    </cfRule>
  </conditionalFormatting>
  <conditionalFormatting sqref="AE15:AE45">
    <cfRule type="cellIs" dxfId="77" priority="73" operator="equal">
      <formula>10</formula>
    </cfRule>
    <cfRule type="beginsWith" dxfId="76" priority="74" operator="beginsWith" text="0">
      <formula>LEFT(AE15,LEN("0"))="0"</formula>
    </cfRule>
  </conditionalFormatting>
  <conditionalFormatting sqref="AJ15:AJ45">
    <cfRule type="cellIs" dxfId="75" priority="71" operator="between">
      <formula>7.5</formula>
      <formula>15</formula>
    </cfRule>
    <cfRule type="cellIs" dxfId="74" priority="72" operator="equal">
      <formula>7.5</formula>
    </cfRule>
  </conditionalFormatting>
  <conditionalFormatting sqref="AI15:AI45">
    <cfRule type="cellIs" dxfId="73" priority="70" operator="equal">
      <formula>7.5</formula>
    </cfRule>
  </conditionalFormatting>
  <conditionalFormatting sqref="AL15:AL45">
    <cfRule type="cellIs" dxfId="72" priority="68" operator="between">
      <formula>7.5</formula>
      <formula>15</formula>
    </cfRule>
    <cfRule type="cellIs" dxfId="71" priority="69" operator="equal">
      <formula>7.5</formula>
    </cfRule>
  </conditionalFormatting>
  <conditionalFormatting sqref="AK15:AK45">
    <cfRule type="cellIs" dxfId="70" priority="67" operator="equal">
      <formula>7.5</formula>
    </cfRule>
  </conditionalFormatting>
  <conditionalFormatting sqref="AM15:AM45">
    <cfRule type="cellIs" dxfId="69" priority="65" operator="equal">
      <formula>10</formula>
    </cfRule>
    <cfRule type="beginsWith" dxfId="68" priority="66" operator="beginsWith" text="0">
      <formula>LEFT(AM15,LEN("0"))="0"</formula>
    </cfRule>
  </conditionalFormatting>
  <conditionalFormatting sqref="AN15:AN45">
    <cfRule type="cellIs" dxfId="67" priority="63" operator="equal">
      <formula>10</formula>
    </cfRule>
    <cfRule type="beginsWith" dxfId="66" priority="64" operator="beginsWith" text="0">
      <formula>LEFT(AN15,LEN("0"))="0"</formula>
    </cfRule>
  </conditionalFormatting>
  <conditionalFormatting sqref="S15:S45">
    <cfRule type="cellIs" dxfId="65" priority="61" operator="between">
      <formula>7.5</formula>
      <formula>15</formula>
    </cfRule>
    <cfRule type="cellIs" dxfId="64" priority="62" operator="equal">
      <formula>7.5</formula>
    </cfRule>
  </conditionalFormatting>
  <conditionalFormatting sqref="T15:T45">
    <cfRule type="cellIs" dxfId="63" priority="60" operator="equal">
      <formula>7.5</formula>
    </cfRule>
  </conditionalFormatting>
  <conditionalFormatting sqref="U15:U45">
    <cfRule type="cellIs" dxfId="62" priority="58" operator="between">
      <formula>7.5</formula>
      <formula>15</formula>
    </cfRule>
    <cfRule type="cellIs" dxfId="61" priority="59" operator="equal">
      <formula>7.5</formula>
    </cfRule>
  </conditionalFormatting>
  <conditionalFormatting sqref="V15:V45">
    <cfRule type="cellIs" dxfId="60" priority="57" operator="equal">
      <formula>7.5</formula>
    </cfRule>
  </conditionalFormatting>
  <conditionalFormatting sqref="X15:X45">
    <cfRule type="beginsWith" dxfId="59" priority="56" operator="beginsWith" text="0">
      <formula>LEFT(X15,LEN("0"))="0"</formula>
    </cfRule>
  </conditionalFormatting>
  <conditionalFormatting sqref="W15:W45">
    <cfRule type="cellIs" dxfId="58" priority="54" operator="equal">
      <formula>10</formula>
    </cfRule>
    <cfRule type="beginsWith" dxfId="57" priority="55" operator="beginsWith" text="0">
      <formula>LEFT(W15,LEN("0"))="0"</formula>
    </cfRule>
  </conditionalFormatting>
  <conditionalFormatting sqref="L56:L86">
    <cfRule type="cellIs" dxfId="56" priority="52" operator="between">
      <formula>7.5</formula>
      <formula>15</formula>
    </cfRule>
    <cfRule type="cellIs" dxfId="55" priority="53" operator="equal">
      <formula>7.5</formula>
    </cfRule>
  </conditionalFormatting>
  <conditionalFormatting sqref="K56:K86">
    <cfRule type="cellIs" dxfId="54" priority="51" operator="equal">
      <formula>7.5</formula>
    </cfRule>
  </conditionalFormatting>
  <conditionalFormatting sqref="M56:M86">
    <cfRule type="cellIs" dxfId="53" priority="50" operator="equal">
      <formula>7.5</formula>
    </cfRule>
  </conditionalFormatting>
  <conditionalFormatting sqref="N56:N86">
    <cfRule type="cellIs" dxfId="52" priority="49" operator="equal">
      <formula>7.5</formula>
    </cfRule>
  </conditionalFormatting>
  <conditionalFormatting sqref="O56:O86">
    <cfRule type="beginsWith" dxfId="51" priority="48" operator="beginsWith" text="0">
      <formula>LEFT(O56,LEN("0"))="0"</formula>
    </cfRule>
  </conditionalFormatting>
  <conditionalFormatting sqref="P56:P86">
    <cfRule type="cellIs" dxfId="50" priority="46" operator="equal">
      <formula>10</formula>
    </cfRule>
    <cfRule type="beginsWith" dxfId="49" priority="47" operator="beginsWith" text="0">
      <formula>LEFT(P56,LEN("0"))="0"</formula>
    </cfRule>
  </conditionalFormatting>
  <conditionalFormatting sqref="T56:T86">
    <cfRule type="cellIs" dxfId="48" priority="44" operator="between">
      <formula>7.5</formula>
      <formula>15</formula>
    </cfRule>
    <cfRule type="cellIs" dxfId="47" priority="45" operator="equal">
      <formula>7.5</formula>
    </cfRule>
  </conditionalFormatting>
  <conditionalFormatting sqref="S56:S86">
    <cfRule type="cellIs" dxfId="46" priority="43" operator="equal">
      <formula>7.5</formula>
    </cfRule>
  </conditionalFormatting>
  <conditionalFormatting sqref="V56:V86">
    <cfRule type="cellIs" dxfId="45" priority="41" operator="between">
      <formula>7.5</formula>
      <formula>15</formula>
    </cfRule>
    <cfRule type="cellIs" dxfId="44" priority="42" operator="equal">
      <formula>7.5</formula>
    </cfRule>
  </conditionalFormatting>
  <conditionalFormatting sqref="U56:U86">
    <cfRule type="cellIs" dxfId="43" priority="40" operator="equal">
      <formula>7.5</formula>
    </cfRule>
  </conditionalFormatting>
  <conditionalFormatting sqref="W56:W86">
    <cfRule type="beginsWith" dxfId="42" priority="39" operator="beginsWith" text="0">
      <formula>LEFT(W56,LEN("0"))="0"</formula>
    </cfRule>
  </conditionalFormatting>
  <conditionalFormatting sqref="X56:X86">
    <cfRule type="cellIs" dxfId="41" priority="37" operator="equal">
      <formula>10</formula>
    </cfRule>
    <cfRule type="beginsWith" dxfId="40" priority="38" operator="beginsWith" text="0">
      <formula>LEFT(X56,LEN("0"))="0"</formula>
    </cfRule>
  </conditionalFormatting>
  <conditionalFormatting sqref="C56:C86">
    <cfRule type="cellIs" dxfId="39" priority="36" operator="equal">
      <formula>7.5</formula>
    </cfRule>
  </conditionalFormatting>
  <conditionalFormatting sqref="D56:D86">
    <cfRule type="cellIs" dxfId="38" priority="32" operator="between">
      <formula>22.5</formula>
      <formula>30</formula>
    </cfRule>
    <cfRule type="cellIs" dxfId="37" priority="33" operator="between">
      <formula>15</formula>
      <formula>22.5</formula>
    </cfRule>
    <cfRule type="cellIs" dxfId="36" priority="34" operator="between">
      <formula>7.5</formula>
      <formula>15</formula>
    </cfRule>
    <cfRule type="cellIs" dxfId="35" priority="35" operator="equal">
      <formula>7.5</formula>
    </cfRule>
  </conditionalFormatting>
  <conditionalFormatting sqref="E56:E86">
    <cfRule type="cellIs" dxfId="34" priority="31" operator="equal">
      <formula>7.5</formula>
    </cfRule>
  </conditionalFormatting>
  <conditionalFormatting sqref="F56:F86">
    <cfRule type="cellIs" dxfId="33" priority="27" operator="between">
      <formula>22.5</formula>
      <formula>30</formula>
    </cfRule>
    <cfRule type="cellIs" dxfId="32" priority="28" operator="between">
      <formula>15</formula>
      <formula>22.5</formula>
    </cfRule>
    <cfRule type="cellIs" dxfId="31" priority="29" operator="between">
      <formula>7.5</formula>
      <formula>15</formula>
    </cfRule>
    <cfRule type="cellIs" dxfId="30" priority="30" operator="equal">
      <formula>7.5</formula>
    </cfRule>
  </conditionalFormatting>
  <conditionalFormatting sqref="G56:G86">
    <cfRule type="beginsWith" dxfId="29" priority="26" operator="beginsWith" text="0">
      <formula>LEFT(G56,LEN("0"))="0"</formula>
    </cfRule>
  </conditionalFormatting>
  <conditionalFormatting sqref="H56:H86">
    <cfRule type="cellIs" dxfId="28" priority="23" operator="equal">
      <formula>20</formula>
    </cfRule>
    <cfRule type="cellIs" dxfId="27" priority="24" operator="equal">
      <formula>10</formula>
    </cfRule>
    <cfRule type="beginsWith" dxfId="26" priority="25" operator="beginsWith" text="0">
      <formula>LEFT(H56,LEN("0"))="0"</formula>
    </cfRule>
  </conditionalFormatting>
  <conditionalFormatting sqref="D97:D117 D119:D127">
    <cfRule type="cellIs" dxfId="25" priority="22" operator="equal">
      <formula>7.5</formula>
    </cfRule>
  </conditionalFormatting>
  <conditionalFormatting sqref="F97 F99:F127">
    <cfRule type="cellIs" dxfId="24" priority="21" operator="equal">
      <formula>7.5</formula>
    </cfRule>
  </conditionalFormatting>
  <conditionalFormatting sqref="C97:C127">
    <cfRule type="beginsWith" dxfId="23" priority="20" operator="beginsWith" text="0">
      <formula>LEFT(C97,LEN("0"))="0"</formula>
    </cfRule>
  </conditionalFormatting>
  <conditionalFormatting sqref="E97:E127">
    <cfRule type="beginsWith" dxfId="22" priority="19" operator="beginsWith" text="0">
      <formula>LEFT(E97,LEN("0"))="0"</formula>
    </cfRule>
  </conditionalFormatting>
  <conditionalFormatting sqref="G97:G127">
    <cfRule type="beginsWith" dxfId="21" priority="18" operator="beginsWith" text="0">
      <formula>LEFT(G97,LEN("0"))="0"</formula>
    </cfRule>
  </conditionalFormatting>
  <conditionalFormatting sqref="H97:H127">
    <cfRule type="beginsWith" dxfId="20" priority="17" operator="beginsWith" text="0">
      <formula>LEFT(H97,LEN("0"))="0"</formula>
    </cfRule>
  </conditionalFormatting>
  <conditionalFormatting sqref="S97:S127">
    <cfRule type="cellIs" dxfId="19" priority="16" operator="equal">
      <formula>7.5</formula>
    </cfRule>
  </conditionalFormatting>
  <conditionalFormatting sqref="U97:U127">
    <cfRule type="cellIs" dxfId="18" priority="15" operator="equal">
      <formula>7.5</formula>
    </cfRule>
  </conditionalFormatting>
  <conditionalFormatting sqref="T97:T98 T101:T114 T125:T127 T117:T122">
    <cfRule type="cellIs" dxfId="17" priority="14" operator="between">
      <formula>7.5</formula>
      <formula>67.5</formula>
    </cfRule>
  </conditionalFormatting>
  <conditionalFormatting sqref="V97:V98 V100:V101 V104:V122 V124:V127">
    <cfRule type="cellIs" dxfId="16" priority="13" operator="between">
      <formula>7.5</formula>
      <formula>67.5</formula>
    </cfRule>
  </conditionalFormatting>
  <conditionalFormatting sqref="V103">
    <cfRule type="cellIs" dxfId="15" priority="12" operator="between">
      <formula>7.5</formula>
      <formula>67.5</formula>
    </cfRule>
  </conditionalFormatting>
  <conditionalFormatting sqref="V102">
    <cfRule type="cellIs" dxfId="14" priority="11" operator="between">
      <formula>7.5</formula>
      <formula>67.5</formula>
    </cfRule>
  </conditionalFormatting>
  <conditionalFormatting sqref="V99">
    <cfRule type="cellIs" dxfId="13" priority="10" operator="between">
      <formula>7.5</formula>
      <formula>67.5</formula>
    </cfRule>
  </conditionalFormatting>
  <conditionalFormatting sqref="T100">
    <cfRule type="cellIs" dxfId="12" priority="9" operator="between">
      <formula>7.5</formula>
      <formula>67.5</formula>
    </cfRule>
  </conditionalFormatting>
  <conditionalFormatting sqref="T99">
    <cfRule type="cellIs" dxfId="11" priority="8" operator="between">
      <formula>7.5</formula>
      <formula>67.5</formula>
    </cfRule>
  </conditionalFormatting>
  <conditionalFormatting sqref="T124">
    <cfRule type="cellIs" dxfId="10" priority="7" operator="between">
      <formula>7.5</formula>
      <formula>67.5</formula>
    </cfRule>
  </conditionalFormatting>
  <conditionalFormatting sqref="T116">
    <cfRule type="cellIs" dxfId="9" priority="6" operator="between">
      <formula>7.5</formula>
      <formula>67.5</formula>
    </cfRule>
  </conditionalFormatting>
  <conditionalFormatting sqref="T115">
    <cfRule type="cellIs" dxfId="8" priority="5" operator="between">
      <formula>7.5</formula>
      <formula>67.5</formula>
    </cfRule>
  </conditionalFormatting>
  <conditionalFormatting sqref="T123">
    <cfRule type="cellIs" dxfId="7" priority="4" operator="between">
      <formula>7.5</formula>
      <formula>67.5</formula>
    </cfRule>
  </conditionalFormatting>
  <conditionalFormatting sqref="V123">
    <cfRule type="cellIs" dxfId="6" priority="3" operator="between">
      <formula>7.5</formula>
      <formula>67.5</formula>
    </cfRule>
  </conditionalFormatting>
  <conditionalFormatting sqref="W97:W127">
    <cfRule type="beginsWith" dxfId="5" priority="2" operator="beginsWith" text="0">
      <formula>LEFT(W97,LEN("0"))="0"</formula>
    </cfRule>
  </conditionalFormatting>
  <conditionalFormatting sqref="X97:X127">
    <cfRule type="cellIs" dxfId="4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43282366-7A61-408E-8D34-E71F1454D08C}">
      <formula1>$P$9:$P$22</formula1>
    </dataValidation>
    <dataValidation type="list" allowBlank="1" showInputMessage="1" showErrorMessage="1" sqref="C56:F86 AI15:AL45 K15:N45 AQ15:AT45 C97:F127 C15:F45 S15:V45 S56:V86 AA15:AD45 U97:U127 K56:N86 S97:S127 K97:N127" xr:uid="{0FFBA6AD-3A60-4216-BBA9-B0CD13CCAAAF}">
      <formula1>$P$9:$P$16</formula1>
    </dataValidation>
    <dataValidation type="list" allowBlank="1" showInputMessage="1" showErrorMessage="1" sqref="G97:H127 O56:P86 W15:X45 G56:G86 G15:H45 W56:X86 O15:P45 AE15:AF45 AM15:AN45 O97:P127" xr:uid="{BE7A86D3-4B76-4005-9A7D-4EDCF55A4B44}">
      <formula1>$P$17:$P$21</formula1>
    </dataValidation>
    <dataValidation type="list" allowBlank="1" showInputMessage="1" showErrorMessage="1" sqref="H56:H86" xr:uid="{DF86FF60-D34F-4217-8BF9-89491E7DBBFD}">
      <formula1>$P$17:$P$26</formula1>
    </dataValidation>
    <dataValidation type="list" allowBlank="1" showInputMessage="1" showErrorMessage="1" sqref="W97:X127" xr:uid="{13045D31-E0AE-4B3B-A434-903D13D0C01F}">
      <formula1>$P$23:$P$32</formula1>
    </dataValidation>
    <dataValidation type="list" allowBlank="1" showInputMessage="1" showErrorMessage="1" sqref="AU15:AV45" xr:uid="{926A433B-7B12-4792-97B2-93D23970DFC6}">
      <formula1>$P$17:$P$23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V25" sqref="V25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1" t="s">
        <v>77</v>
      </c>
      <c r="B1" s="102"/>
      <c r="C1" s="49"/>
      <c r="D1" s="110" t="s">
        <v>41</v>
      </c>
      <c r="E1" s="110"/>
      <c r="F1" s="110"/>
      <c r="G1" s="110"/>
      <c r="H1" s="110" t="s">
        <v>42</v>
      </c>
      <c r="I1" s="110"/>
      <c r="J1" s="110"/>
      <c r="K1" s="110"/>
      <c r="L1" s="28"/>
      <c r="M1" s="106" t="s">
        <v>41</v>
      </c>
      <c r="N1" s="107"/>
      <c r="O1" s="106" t="s">
        <v>42</v>
      </c>
      <c r="P1" s="111"/>
      <c r="R1" s="112" t="s">
        <v>76</v>
      </c>
      <c r="S1" s="113"/>
      <c r="U1" s="106" t="s">
        <v>75</v>
      </c>
      <c r="V1" s="111"/>
      <c r="X1" s="106" t="s">
        <v>74</v>
      </c>
      <c r="Y1" s="109"/>
      <c r="Z1" s="109"/>
      <c r="AA1" s="107"/>
    </row>
    <row r="2" spans="1:27" ht="39.75" customHeight="1" x14ac:dyDescent="0.25">
      <c r="A2" s="103"/>
      <c r="B2" s="104"/>
      <c r="C2" s="50"/>
      <c r="D2" s="96" t="s">
        <v>43</v>
      </c>
      <c r="E2" s="96"/>
      <c r="F2" s="96" t="s">
        <v>44</v>
      </c>
      <c r="G2" s="96"/>
      <c r="H2" s="96" t="s">
        <v>43</v>
      </c>
      <c r="I2" s="96"/>
      <c r="J2" s="96" t="s">
        <v>44</v>
      </c>
      <c r="K2" s="96"/>
      <c r="L2" s="27"/>
      <c r="M2" s="97" t="s">
        <v>73</v>
      </c>
      <c r="N2" s="96" t="s">
        <v>46</v>
      </c>
      <c r="O2" s="96" t="s">
        <v>73</v>
      </c>
      <c r="P2" s="96" t="s">
        <v>46</v>
      </c>
      <c r="R2" s="96" t="s">
        <v>72</v>
      </c>
      <c r="S2" s="96" t="s">
        <v>71</v>
      </c>
      <c r="U2" s="96" t="s">
        <v>45</v>
      </c>
      <c r="V2" s="96" t="s">
        <v>46</v>
      </c>
      <c r="X2" s="96" t="s">
        <v>70</v>
      </c>
      <c r="Y2" s="96" t="s">
        <v>69</v>
      </c>
      <c r="Z2" s="96" t="s">
        <v>68</v>
      </c>
      <c r="AA2" s="96" t="s">
        <v>67</v>
      </c>
    </row>
    <row r="3" spans="1:27" ht="38.25" x14ac:dyDescent="0.25">
      <c r="A3" s="105" t="str">
        <f>'Date Reference'!N3</f>
        <v>Jan-2023</v>
      </c>
      <c r="B3" s="105"/>
      <c r="C3" s="51"/>
      <c r="D3" s="26" t="s">
        <v>47</v>
      </c>
      <c r="E3" s="25" t="s">
        <v>48</v>
      </c>
      <c r="F3" s="26" t="s">
        <v>47</v>
      </c>
      <c r="G3" s="25" t="s">
        <v>48</v>
      </c>
      <c r="H3" s="26" t="s">
        <v>47</v>
      </c>
      <c r="I3" s="25" t="s">
        <v>48</v>
      </c>
      <c r="J3" s="26" t="s">
        <v>47</v>
      </c>
      <c r="K3" s="25" t="s">
        <v>48</v>
      </c>
      <c r="L3" s="24"/>
      <c r="M3" s="108"/>
      <c r="N3" s="97"/>
      <c r="O3" s="97"/>
      <c r="P3" s="97"/>
      <c r="R3" s="97"/>
      <c r="S3" s="97"/>
      <c r="U3" s="97"/>
      <c r="V3" s="97"/>
      <c r="X3" s="97"/>
      <c r="Y3" s="97"/>
      <c r="Z3" s="97"/>
      <c r="AA3" s="97"/>
    </row>
    <row r="4" spans="1:27" x14ac:dyDescent="0.25">
      <c r="A4" s="99" t="s">
        <v>66</v>
      </c>
      <c r="B4" s="100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8" t="s">
        <v>65</v>
      </c>
      <c r="B5" s="98"/>
      <c r="C5" s="53" t="s">
        <v>49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952.5</v>
      </c>
      <c r="F5" s="46">
        <f>(VLOOKUP(A5,'Planned Staff Hours'!$C$9:$M$21,3,FALSE)+VLOOKUP(A5,'Planned Staff Hours'!$C$9:$M$21,5,FALSE))*'Date Reference'!$L$38</f>
        <v>1739.9999997500001</v>
      </c>
      <c r="G5" s="54">
        <f>Gloucestershire!D46+Gloucestershire!F46</f>
        <v>1822.5</v>
      </c>
      <c r="H5" s="44">
        <f>(VLOOKUP(A5,'Planned Staff Hours'!$C$9:$M$21,6,FALSE))*'Date Reference'!$L$38</f>
        <v>620</v>
      </c>
      <c r="I5" s="44">
        <f>Gloucestershire!G46</f>
        <v>620</v>
      </c>
      <c r="J5" s="69">
        <f>(VLOOKUP(A5,'Planned Staff Hours'!$C$9:$M$21,7,FALSE))*'Date Reference'!$L$38</f>
        <v>580.0000000199999</v>
      </c>
      <c r="K5" s="55">
        <f>Gloucestershire!H46</f>
        <v>680</v>
      </c>
      <c r="L5" s="21"/>
      <c r="M5" s="20">
        <f t="shared" ref="M5:M16" si="0">E5/D5</f>
        <v>1.0241935483870968</v>
      </c>
      <c r="N5" s="20">
        <f t="shared" ref="N5:N16" si="1">G5/F5</f>
        <v>1.0474137932539387</v>
      </c>
      <c r="O5" s="20">
        <f t="shared" ref="O5:O16" si="2">I5/H5</f>
        <v>1</v>
      </c>
      <c r="P5" s="20">
        <f t="shared" ref="P5:P16" si="3">K5/J5</f>
        <v>1.1724137930630205</v>
      </c>
      <c r="R5" s="20">
        <f t="shared" ref="R5:R16" si="4">(E5+G5)/(F5+D5)</f>
        <v>1.0393258427939445</v>
      </c>
      <c r="S5" s="20">
        <f t="shared" ref="S5:S16" si="5">(K5+I5)/(J5+H5)</f>
        <v>1.0833333333152779</v>
      </c>
      <c r="U5" s="20">
        <f t="shared" ref="U5:U16" si="6">(E5+I5)/(H5+D5)</f>
        <v>1.014516129032258</v>
      </c>
      <c r="V5" s="20">
        <f t="shared" ref="V5:V16" si="7">(K5+G5)/(J5+F5)</f>
        <v>1.0786637932103846</v>
      </c>
      <c r="X5" s="19">
        <v>457</v>
      </c>
      <c r="Y5" s="18">
        <f t="shared" ref="Y5:Y16" si="8">(E5+I5)/X5</f>
        <v>3.4409190371991247</v>
      </c>
      <c r="Z5" s="18">
        <f t="shared" ref="Z5:Z16" si="9">(K5+G5)/X5</f>
        <v>5.4759299781181623</v>
      </c>
      <c r="AA5" s="18">
        <f t="shared" ref="AA5:AA16" si="10">(E5+G5+I5+K5)/X5</f>
        <v>8.9168490153172861</v>
      </c>
    </row>
    <row r="6" spans="1:27" ht="15" customHeight="1" x14ac:dyDescent="0.25">
      <c r="A6" s="98" t="s">
        <v>64</v>
      </c>
      <c r="B6" s="98"/>
      <c r="C6" s="53" t="s">
        <v>49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1335</v>
      </c>
      <c r="F6" s="46">
        <f>(VLOOKUP(A6,'Planned Staff Hours'!$C$9:$M$21,3,FALSE)+VLOOKUP(A6,'Planned Staff Hours'!$C$9:$M$21,5,FALSE))*'Date Reference'!$L$38</f>
        <v>1695.0000001600001</v>
      </c>
      <c r="G6" s="54">
        <f>Gloucestershire!L46+Gloucestershire!N46</f>
        <v>1702.5</v>
      </c>
      <c r="H6" s="44">
        <f>(VLOOKUP(A6,'Planned Staff Hours'!$C$9:$M$21,6,FALSE))*'Date Reference'!$L$38</f>
        <v>620</v>
      </c>
      <c r="I6" s="44">
        <f>Gloucestershire!O46</f>
        <v>620</v>
      </c>
      <c r="J6" s="69">
        <f>(VLOOKUP(A6,'Planned Staff Hours'!$C$9:$M$21,7,FALSE))*'Date Reference'!$L$38</f>
        <v>710.00000010999997</v>
      </c>
      <c r="K6" s="55">
        <f>Gloucestershire!P46</f>
        <v>690</v>
      </c>
      <c r="L6" s="21"/>
      <c r="M6" s="20">
        <f t="shared" si="0"/>
        <v>0.956989247311828</v>
      </c>
      <c r="N6" s="20">
        <f t="shared" si="1"/>
        <v>1.004424778666249</v>
      </c>
      <c r="O6" s="20">
        <f t="shared" si="2"/>
        <v>1</v>
      </c>
      <c r="P6" s="20">
        <f t="shared" si="3"/>
        <v>0.97183098576492766</v>
      </c>
      <c r="R6" s="20">
        <f t="shared" si="4"/>
        <v>0.98300970868696391</v>
      </c>
      <c r="S6" s="20">
        <f t="shared" si="5"/>
        <v>0.98496240593357454</v>
      </c>
      <c r="U6" s="20">
        <f t="shared" si="6"/>
        <v>0.97022332506203479</v>
      </c>
      <c r="V6" s="20">
        <f t="shared" si="7"/>
        <v>0.99480249469081228</v>
      </c>
      <c r="X6" s="19">
        <v>555</v>
      </c>
      <c r="Y6" s="18">
        <f t="shared" si="8"/>
        <v>3.5225225225225225</v>
      </c>
      <c r="Z6" s="18">
        <f t="shared" si="9"/>
        <v>4.3108108108108105</v>
      </c>
      <c r="AA6" s="18">
        <f t="shared" si="10"/>
        <v>7.833333333333333</v>
      </c>
    </row>
    <row r="7" spans="1:27" ht="15" customHeight="1" x14ac:dyDescent="0.25">
      <c r="A7" s="98" t="s">
        <v>63</v>
      </c>
      <c r="B7" s="98"/>
      <c r="C7" s="53" t="s">
        <v>49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1320</v>
      </c>
      <c r="F7" s="46">
        <f>(VLOOKUP(A7,'Planned Staff Hours'!$C$9:$M$21,3,FALSE)+VLOOKUP(A7,'Planned Staff Hours'!$C$9:$M$21,5,FALSE))*'Date Reference'!$L$38</f>
        <v>930</v>
      </c>
      <c r="G7" s="54">
        <f>Gloucestershire!T46+Gloucestershire!V46</f>
        <v>1545</v>
      </c>
      <c r="H7" s="44">
        <f>(VLOOKUP(A7,'Planned Staff Hours'!$C$9:$M$21,6,FALSE))*'Date Reference'!$L$38</f>
        <v>620</v>
      </c>
      <c r="I7" s="44">
        <f>Gloucestershire!W46</f>
        <v>820</v>
      </c>
      <c r="J7" s="45">
        <f>(VLOOKUP(A7,'Planned Staff Hours'!$C$9:$M$21,7,FALSE))*'Date Reference'!$L$38</f>
        <v>310</v>
      </c>
      <c r="K7" s="55">
        <f>Gloucestershire!X46</f>
        <v>610</v>
      </c>
      <c r="L7" s="21"/>
      <c r="M7" s="20">
        <f t="shared" si="0"/>
        <v>0.94623655913978499</v>
      </c>
      <c r="N7" s="20">
        <f t="shared" si="1"/>
        <v>1.6612903225806452</v>
      </c>
      <c r="O7" s="20">
        <f t="shared" si="2"/>
        <v>1.3225806451612903</v>
      </c>
      <c r="P7" s="20">
        <f t="shared" si="3"/>
        <v>1.967741935483871</v>
      </c>
      <c r="R7" s="20">
        <f t="shared" si="4"/>
        <v>1.232258064516129</v>
      </c>
      <c r="S7" s="20">
        <f t="shared" si="5"/>
        <v>1.5376344086021505</v>
      </c>
      <c r="U7" s="20">
        <f t="shared" si="6"/>
        <v>1.0620347394540943</v>
      </c>
      <c r="V7" s="20">
        <f t="shared" si="7"/>
        <v>1.7379032258064515</v>
      </c>
      <c r="X7" s="19">
        <v>561</v>
      </c>
      <c r="Y7" s="18">
        <f t="shared" si="8"/>
        <v>3.8146167557932262</v>
      </c>
      <c r="Z7" s="18">
        <f t="shared" si="9"/>
        <v>3.8413547237076648</v>
      </c>
      <c r="AA7" s="18">
        <f t="shared" si="10"/>
        <v>7.6559714795008915</v>
      </c>
    </row>
    <row r="8" spans="1:27" ht="15" customHeight="1" x14ac:dyDescent="0.25">
      <c r="A8" s="98" t="s">
        <v>62</v>
      </c>
      <c r="B8" s="98"/>
      <c r="C8" s="53" t="s">
        <v>49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990</v>
      </c>
      <c r="F8" s="46">
        <f>(VLOOKUP(A8,'Planned Staff Hours'!$C$9:$M$21,3,FALSE)+VLOOKUP(A8,'Planned Staff Hours'!$C$9:$M$21,5,FALSE))*'Date Reference'!$L$38</f>
        <v>1395</v>
      </c>
      <c r="G8" s="54">
        <f>Gloucestershire!AB46+Gloucestershire!AD46</f>
        <v>1695</v>
      </c>
      <c r="H8" s="44">
        <f>(VLOOKUP(A8,'Planned Staff Hours'!$C$9:$M$21,6,FALSE))*'Date Reference'!$L$38</f>
        <v>620</v>
      </c>
      <c r="I8" s="44">
        <f>Gloucestershire!AE46</f>
        <v>640</v>
      </c>
      <c r="J8" s="45">
        <f>(VLOOKUP(A8,'Planned Staff Hours'!$C$9:$M$21,7,FALSE))*'Date Reference'!$L$38</f>
        <v>310</v>
      </c>
      <c r="K8" s="55">
        <f>Gloucestershire!AF46</f>
        <v>520</v>
      </c>
      <c r="L8" s="21"/>
      <c r="M8" s="20">
        <f t="shared" si="0"/>
        <v>1.064516129032258</v>
      </c>
      <c r="N8" s="20">
        <f>G8/F8</f>
        <v>1.2150537634408602</v>
      </c>
      <c r="O8" s="20">
        <f t="shared" si="2"/>
        <v>1.032258064516129</v>
      </c>
      <c r="P8" s="20">
        <f t="shared" si="3"/>
        <v>1.6774193548387097</v>
      </c>
      <c r="R8" s="20">
        <f t="shared" si="4"/>
        <v>1.1548387096774193</v>
      </c>
      <c r="S8" s="20">
        <f t="shared" si="5"/>
        <v>1.2473118279569892</v>
      </c>
      <c r="U8" s="20">
        <f t="shared" si="6"/>
        <v>1.0516129032258064</v>
      </c>
      <c r="V8" s="20">
        <f t="shared" si="7"/>
        <v>1.2991202346041055</v>
      </c>
      <c r="X8" s="19">
        <v>463</v>
      </c>
      <c r="Y8" s="18">
        <f t="shared" si="8"/>
        <v>3.5205183585313176</v>
      </c>
      <c r="Z8" s="18">
        <f t="shared" si="9"/>
        <v>4.7840172786177106</v>
      </c>
      <c r="AA8" s="18">
        <f t="shared" si="10"/>
        <v>8.3045356371490282</v>
      </c>
    </row>
    <row r="9" spans="1:27" ht="15" customHeight="1" x14ac:dyDescent="0.25">
      <c r="A9" s="98" t="s">
        <v>61</v>
      </c>
      <c r="B9" s="98"/>
      <c r="C9" s="53" t="s">
        <v>49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945</v>
      </c>
      <c r="F9" s="46">
        <f>(VLOOKUP(A9,'Planned Staff Hours'!$C$9:$M$21,3,FALSE)+VLOOKUP(A9,'Planned Staff Hours'!$C$9:$M$21,5,FALSE))*'Date Reference'!$L$38</f>
        <v>1395</v>
      </c>
      <c r="G9" s="54">
        <f>Gloucestershire!AJ46+Gloucestershire!AL46</f>
        <v>1710</v>
      </c>
      <c r="H9" s="44">
        <f>(VLOOKUP(A9,'Planned Staff Hours'!$C$9:$M$21,6,FALSE))*'Date Reference'!$L$38</f>
        <v>620</v>
      </c>
      <c r="I9" s="44">
        <f>Gloucestershire!AM46</f>
        <v>670</v>
      </c>
      <c r="J9" s="45">
        <f>(VLOOKUP(A9,'Planned Staff Hours'!$C$9:$M$21,7,FALSE))*'Date Reference'!$L$38</f>
        <v>620</v>
      </c>
      <c r="K9" s="55">
        <f>Gloucestershire!AN46</f>
        <v>810</v>
      </c>
      <c r="L9" s="21"/>
      <c r="M9" s="20">
        <f t="shared" si="0"/>
        <v>1.0161290322580645</v>
      </c>
      <c r="N9" s="20">
        <f t="shared" si="1"/>
        <v>1.2258064516129032</v>
      </c>
      <c r="O9" s="20">
        <f t="shared" si="2"/>
        <v>1.0806451612903225</v>
      </c>
      <c r="P9" s="20">
        <f t="shared" si="3"/>
        <v>1.3064516129032258</v>
      </c>
      <c r="R9" s="20">
        <f t="shared" si="4"/>
        <v>1.1419354838709677</v>
      </c>
      <c r="S9" s="20">
        <f t="shared" si="5"/>
        <v>1.1935483870967742</v>
      </c>
      <c r="U9" s="20">
        <f t="shared" si="6"/>
        <v>1.0419354838709678</v>
      </c>
      <c r="V9" s="20">
        <f t="shared" si="7"/>
        <v>1.250620347394541</v>
      </c>
      <c r="X9" s="19">
        <v>325</v>
      </c>
      <c r="Y9" s="18">
        <f t="shared" si="8"/>
        <v>4.9692307692307693</v>
      </c>
      <c r="Z9" s="18">
        <f t="shared" si="9"/>
        <v>7.7538461538461538</v>
      </c>
      <c r="AA9" s="18">
        <f t="shared" si="10"/>
        <v>12.723076923076922</v>
      </c>
    </row>
    <row r="10" spans="1:27" ht="15" customHeight="1" x14ac:dyDescent="0.25">
      <c r="A10" s="98" t="s">
        <v>60</v>
      </c>
      <c r="B10" s="98"/>
      <c r="C10" s="53" t="s">
        <v>49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1200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1710</v>
      </c>
      <c r="H10" s="44">
        <f>(VLOOKUP(A10,'Planned Staff Hours'!$C$9:$M$21,6,FALSE))*'Date Reference'!$L$38</f>
        <v>620</v>
      </c>
      <c r="I10" s="44">
        <f>Gloucestershire!AU46</f>
        <v>630</v>
      </c>
      <c r="J10" s="45">
        <f>(VLOOKUP(A10,'Planned Staff Hours'!$C$9:$M$21,7,FALSE))*'Date Reference'!$L$38</f>
        <v>620</v>
      </c>
      <c r="K10" s="55">
        <f>Gloucestershire!AV46</f>
        <v>830</v>
      </c>
      <c r="L10" s="21"/>
      <c r="M10" s="20">
        <f t="shared" si="0"/>
        <v>0.86021505376344087</v>
      </c>
      <c r="N10" s="20">
        <f t="shared" si="1"/>
        <v>1.2258064516129032</v>
      </c>
      <c r="O10" s="20">
        <f t="shared" si="2"/>
        <v>1.0161290322580645</v>
      </c>
      <c r="P10" s="20">
        <f t="shared" si="3"/>
        <v>1.3387096774193548</v>
      </c>
      <c r="R10" s="20">
        <f t="shared" si="4"/>
        <v>1.043010752688172</v>
      </c>
      <c r="S10" s="20">
        <f t="shared" si="5"/>
        <v>1.1774193548387097</v>
      </c>
      <c r="U10" s="20">
        <f t="shared" si="6"/>
        <v>0.90818858560794047</v>
      </c>
      <c r="V10" s="20">
        <f t="shared" si="7"/>
        <v>1.2605459057071959</v>
      </c>
      <c r="X10" s="19">
        <v>295</v>
      </c>
      <c r="Y10" s="18">
        <f t="shared" si="8"/>
        <v>6.2033898305084749</v>
      </c>
      <c r="Z10" s="18">
        <f t="shared" si="9"/>
        <v>8.6101694915254239</v>
      </c>
      <c r="AA10" s="18">
        <f t="shared" si="10"/>
        <v>14.813559322033898</v>
      </c>
    </row>
    <row r="11" spans="1:27" ht="15" customHeight="1" x14ac:dyDescent="0.25">
      <c r="A11" s="98" t="s">
        <v>59</v>
      </c>
      <c r="B11" s="98"/>
      <c r="C11" s="53" t="s">
        <v>50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915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2100</v>
      </c>
      <c r="H11" s="44">
        <f>(VLOOKUP(A11,'Planned Staff Hours'!$C$9:$M$21,6,FALSE))*'Date Reference'!$L$38</f>
        <v>310</v>
      </c>
      <c r="I11" s="44">
        <f>Gloucestershire!G87</f>
        <v>360</v>
      </c>
      <c r="J11" s="45">
        <f>(VLOOKUP(A11,'Planned Staff Hours'!$C$9:$M$21,7,FALSE))*'Date Reference'!$L$38</f>
        <v>930</v>
      </c>
      <c r="K11" s="55">
        <f>Gloucestershire!H87</f>
        <v>910</v>
      </c>
      <c r="L11" s="21"/>
      <c r="M11" s="20">
        <f t="shared" si="0"/>
        <v>0.9838709677419355</v>
      </c>
      <c r="N11" s="20">
        <f t="shared" si="1"/>
        <v>0.90322580645161288</v>
      </c>
      <c r="O11" s="20">
        <f t="shared" si="2"/>
        <v>1.1612903225806452</v>
      </c>
      <c r="P11" s="20">
        <f t="shared" si="3"/>
        <v>0.978494623655914</v>
      </c>
      <c r="R11" s="20">
        <f t="shared" si="4"/>
        <v>0.92626728110599077</v>
      </c>
      <c r="S11" s="20">
        <f t="shared" si="5"/>
        <v>1.0241935483870968</v>
      </c>
      <c r="U11" s="20">
        <f t="shared" si="6"/>
        <v>1.028225806451613</v>
      </c>
      <c r="V11" s="20">
        <f t="shared" si="7"/>
        <v>0.92473118279569888</v>
      </c>
      <c r="X11" s="19">
        <v>495</v>
      </c>
      <c r="Y11" s="18">
        <f t="shared" si="8"/>
        <v>2.5757575757575757</v>
      </c>
      <c r="Z11" s="18">
        <f t="shared" si="9"/>
        <v>6.0808080808080804</v>
      </c>
      <c r="AA11" s="18">
        <f t="shared" si="10"/>
        <v>8.6565656565656557</v>
      </c>
    </row>
    <row r="12" spans="1:27" ht="15" customHeight="1" x14ac:dyDescent="0.25">
      <c r="A12" s="98" t="s">
        <v>58</v>
      </c>
      <c r="B12" s="98"/>
      <c r="C12" s="53" t="s">
        <v>50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975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1335</v>
      </c>
      <c r="H12" s="44">
        <f>(VLOOKUP(A12,'Planned Staff Hours'!$C$9:$M$21,6,FALSE))*'Date Reference'!$L$38</f>
        <v>310</v>
      </c>
      <c r="I12" s="44">
        <f>Gloucestershire!O87</f>
        <v>360</v>
      </c>
      <c r="J12" s="45">
        <f>(VLOOKUP(A12,'Planned Staff Hours'!$C$9:$M$21,7,FALSE))*'Date Reference'!$L$38</f>
        <v>620</v>
      </c>
      <c r="K12" s="55">
        <f>Gloucestershire!P87</f>
        <v>730</v>
      </c>
      <c r="L12" s="21"/>
      <c r="M12" s="20">
        <f t="shared" si="0"/>
        <v>1.0483870967741935</v>
      </c>
      <c r="N12" s="20">
        <f t="shared" si="1"/>
        <v>1.1483870967741936</v>
      </c>
      <c r="O12" s="20">
        <f t="shared" si="2"/>
        <v>1.1612903225806452</v>
      </c>
      <c r="P12" s="20">
        <f t="shared" si="3"/>
        <v>1.1774193548387097</v>
      </c>
      <c r="R12" s="20">
        <f t="shared" si="4"/>
        <v>1.1039426523297491</v>
      </c>
      <c r="S12" s="20">
        <f t="shared" si="5"/>
        <v>1.1720430107526882</v>
      </c>
      <c r="U12" s="20">
        <f t="shared" si="6"/>
        <v>1.0766129032258065</v>
      </c>
      <c r="V12" s="20">
        <f t="shared" si="7"/>
        <v>1.1584852734922861</v>
      </c>
      <c r="X12" s="19">
        <v>425</v>
      </c>
      <c r="Y12" s="18">
        <f t="shared" si="8"/>
        <v>3.1411764705882352</v>
      </c>
      <c r="Z12" s="18">
        <f t="shared" si="9"/>
        <v>4.8588235294117643</v>
      </c>
      <c r="AA12" s="18">
        <f t="shared" si="10"/>
        <v>8</v>
      </c>
    </row>
    <row r="13" spans="1:27" ht="15" customHeight="1" x14ac:dyDescent="0.25">
      <c r="A13" s="98" t="s">
        <v>57</v>
      </c>
      <c r="B13" s="98"/>
      <c r="C13" s="53" t="s">
        <v>50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922.5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1695</v>
      </c>
      <c r="H13" s="44">
        <f>(VLOOKUP(A13,'Planned Staff Hours'!$C$9:$M$21,6,FALSE))*'Date Reference'!$L$38</f>
        <v>310</v>
      </c>
      <c r="I13" s="44">
        <f>Gloucestershire!W87</f>
        <v>310</v>
      </c>
      <c r="J13" s="45">
        <f>(VLOOKUP(A13,'Planned Staff Hours'!$C$9:$M$21,7,FALSE))*'Date Reference'!$L$38</f>
        <v>620</v>
      </c>
      <c r="K13" s="55">
        <f>Gloucestershire!X87</f>
        <v>680</v>
      </c>
      <c r="L13" s="21"/>
      <c r="M13" s="20">
        <f t="shared" si="0"/>
        <v>0.99193548387096775</v>
      </c>
      <c r="N13" s="20">
        <f t="shared" si="1"/>
        <v>1.2150537634408602</v>
      </c>
      <c r="O13" s="20">
        <f t="shared" si="2"/>
        <v>1</v>
      </c>
      <c r="P13" s="20">
        <f t="shared" si="3"/>
        <v>1.096774193548387</v>
      </c>
      <c r="R13" s="20">
        <f t="shared" si="4"/>
        <v>1.1258064516129032</v>
      </c>
      <c r="S13" s="20">
        <f t="shared" si="5"/>
        <v>1.064516129032258</v>
      </c>
      <c r="U13" s="20">
        <f t="shared" si="6"/>
        <v>0.99395161290322576</v>
      </c>
      <c r="V13" s="20">
        <f t="shared" si="7"/>
        <v>1.1786600496277915</v>
      </c>
      <c r="X13" s="19">
        <v>547</v>
      </c>
      <c r="Y13" s="18">
        <f t="shared" si="8"/>
        <v>2.253199268738574</v>
      </c>
      <c r="Z13" s="18">
        <f t="shared" si="9"/>
        <v>4.3418647166361977</v>
      </c>
      <c r="AA13" s="18">
        <f t="shared" si="10"/>
        <v>6.5950639853747717</v>
      </c>
    </row>
    <row r="14" spans="1:27" ht="15" customHeight="1" x14ac:dyDescent="0.25">
      <c r="A14" s="98" t="s">
        <v>56</v>
      </c>
      <c r="B14" s="98"/>
      <c r="C14" s="53" t="s">
        <v>49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480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907.5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310</v>
      </c>
      <c r="L14" s="21"/>
      <c r="M14" s="20">
        <f t="shared" si="0"/>
        <v>1.032258064516129</v>
      </c>
      <c r="N14" s="20">
        <f t="shared" si="1"/>
        <v>0.97580645161290325</v>
      </c>
      <c r="O14" s="20">
        <f t="shared" si="2"/>
        <v>1</v>
      </c>
      <c r="P14" s="20">
        <f t="shared" si="3"/>
        <v>1</v>
      </c>
      <c r="R14" s="20">
        <f t="shared" si="4"/>
        <v>0.9946236559139785</v>
      </c>
      <c r="S14" s="20">
        <f t="shared" si="5"/>
        <v>1</v>
      </c>
      <c r="U14" s="20">
        <f t="shared" si="6"/>
        <v>1.0193548387096774</v>
      </c>
      <c r="V14" s="20">
        <f t="shared" si="7"/>
        <v>0.98185483870967738</v>
      </c>
      <c r="X14" s="19">
        <v>400</v>
      </c>
      <c r="Y14" s="18">
        <f t="shared" si="8"/>
        <v>1.9750000000000001</v>
      </c>
      <c r="Z14" s="18">
        <f t="shared" si="9"/>
        <v>3.0437500000000002</v>
      </c>
      <c r="AA14" s="18">
        <f t="shared" si="10"/>
        <v>5.0187499999999998</v>
      </c>
    </row>
    <row r="15" spans="1:27" ht="15" customHeight="1" x14ac:dyDescent="0.25">
      <c r="A15" s="98" t="s">
        <v>55</v>
      </c>
      <c r="B15" s="98"/>
      <c r="C15" s="53" t="s">
        <v>49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517.5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915</v>
      </c>
      <c r="H15" s="44">
        <f>(VLOOKUP(A15,'Planned Staff Hours'!$C$9:$M$21,6,FALSE))*'Date Reference'!$L$38</f>
        <v>310</v>
      </c>
      <c r="I15" s="44">
        <f>Gloucestershire!O128</f>
        <v>310</v>
      </c>
      <c r="J15" s="45">
        <f>(VLOOKUP(A15,'Planned Staff Hours'!$C$9:$M$21,7,FALSE))*'Date Reference'!$L$38</f>
        <v>310</v>
      </c>
      <c r="K15" s="55">
        <f>Gloucestershire!P128</f>
        <v>320</v>
      </c>
      <c r="L15" s="21"/>
      <c r="M15" s="20">
        <f t="shared" si="0"/>
        <v>1.1129032258064515</v>
      </c>
      <c r="N15" s="20">
        <f t="shared" si="1"/>
        <v>0.9838709677419355</v>
      </c>
      <c r="O15" s="20">
        <f t="shared" si="2"/>
        <v>1</v>
      </c>
      <c r="P15" s="20">
        <f t="shared" si="3"/>
        <v>1.032258064516129</v>
      </c>
      <c r="R15" s="20">
        <f t="shared" si="4"/>
        <v>1.0268817204301075</v>
      </c>
      <c r="S15" s="20">
        <f t="shared" si="5"/>
        <v>1.0161290322580645</v>
      </c>
      <c r="U15" s="20">
        <f t="shared" si="6"/>
        <v>1.0677419354838709</v>
      </c>
      <c r="V15" s="20">
        <f t="shared" si="7"/>
        <v>0.99596774193548387</v>
      </c>
      <c r="X15" s="19">
        <v>274</v>
      </c>
      <c r="Y15" s="18">
        <f t="shared" si="8"/>
        <v>3.0200729927007299</v>
      </c>
      <c r="Z15" s="18">
        <f t="shared" si="9"/>
        <v>4.507299270072993</v>
      </c>
      <c r="AA15" s="18">
        <f t="shared" si="10"/>
        <v>7.5273722627737225</v>
      </c>
    </row>
    <row r="16" spans="1:27" ht="15" customHeight="1" x14ac:dyDescent="0.25">
      <c r="A16" s="98" t="s">
        <v>54</v>
      </c>
      <c r="B16" s="98"/>
      <c r="C16" s="53" t="s">
        <v>51</v>
      </c>
      <c r="D16" s="46">
        <f>(VLOOKUP(A16,'Planned Staff Hours'!$C$9:$M$21,2,FALSE)+VLOOKUP(A16,'Planned Staff Hours'!$C$9:$M$21,4,FALSE))*'Date Reference'!$L$38</f>
        <v>930</v>
      </c>
      <c r="E16" s="54">
        <f>Gloucestershire!S128+Gloucestershire!U128</f>
        <v>937.5</v>
      </c>
      <c r="F16" s="46">
        <f>(VLOOKUP(A16,'Planned Staff Hours'!$C$9:$M$21,3,FALSE)+VLOOKUP(A16,'Planned Staff Hours'!$C$9:$M$21,5,FALSE))*'Date Reference'!$L$38</f>
        <v>4650</v>
      </c>
      <c r="G16" s="54">
        <f>Gloucestershire!T128+Gloucestershire!V128</f>
        <v>4470</v>
      </c>
      <c r="H16" s="44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2490</v>
      </c>
      <c r="L16" s="21"/>
      <c r="M16" s="20">
        <f t="shared" si="0"/>
        <v>1.0080645161290323</v>
      </c>
      <c r="N16" s="20">
        <f t="shared" si="1"/>
        <v>0.96129032258064517</v>
      </c>
      <c r="O16" s="20">
        <f t="shared" si="2"/>
        <v>1</v>
      </c>
      <c r="P16" s="20">
        <f t="shared" si="3"/>
        <v>1.0040322580645162</v>
      </c>
      <c r="R16" s="20">
        <f t="shared" si="4"/>
        <v>0.96908602150537637</v>
      </c>
      <c r="S16" s="20">
        <f t="shared" si="5"/>
        <v>1.0035842293906809</v>
      </c>
      <c r="U16" s="20">
        <f t="shared" si="6"/>
        <v>1.0060483870967742</v>
      </c>
      <c r="V16" s="20">
        <f t="shared" si="7"/>
        <v>0.97615708274894808</v>
      </c>
      <c r="X16" s="19">
        <v>186</v>
      </c>
      <c r="Y16" s="18">
        <f t="shared" si="8"/>
        <v>6.706989247311828</v>
      </c>
      <c r="Z16" s="18">
        <f t="shared" si="9"/>
        <v>37.41935483870968</v>
      </c>
      <c r="AA16" s="18">
        <f t="shared" si="10"/>
        <v>44.126344086021504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9" sqref="I9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4" t="s">
        <v>124</v>
      </c>
      <c r="C2" s="75"/>
      <c r="D2" s="75"/>
      <c r="E2" s="75"/>
      <c r="F2" s="75"/>
      <c r="G2" s="75"/>
      <c r="H2" s="76"/>
    </row>
    <row r="3" spans="2:13" ht="15.75" thickBot="1" x14ac:dyDescent="0.3">
      <c r="B3" s="77"/>
      <c r="C3" s="78"/>
      <c r="D3" s="78"/>
      <c r="E3" s="78"/>
      <c r="F3" s="78"/>
      <c r="G3" s="78"/>
      <c r="H3" s="79"/>
    </row>
    <row r="6" spans="2:13" ht="14.25" customHeight="1" x14ac:dyDescent="0.25"/>
    <row r="7" spans="2:13" x14ac:dyDescent="0.25">
      <c r="D7" s="47" t="s">
        <v>78</v>
      </c>
      <c r="E7" s="47" t="s">
        <v>52</v>
      </c>
      <c r="F7" s="47" t="s">
        <v>78</v>
      </c>
      <c r="G7" s="47" t="s">
        <v>52</v>
      </c>
      <c r="H7" s="47" t="s">
        <v>78</v>
      </c>
      <c r="I7" s="47" t="s">
        <v>52</v>
      </c>
      <c r="J7" s="47" t="s">
        <v>78</v>
      </c>
      <c r="K7" s="47" t="s">
        <v>52</v>
      </c>
      <c r="L7" s="47" t="s">
        <v>78</v>
      </c>
      <c r="M7" s="47" t="s">
        <v>52</v>
      </c>
    </row>
    <row r="8" spans="2:13" x14ac:dyDescent="0.25">
      <c r="B8" s="47" t="s">
        <v>119</v>
      </c>
      <c r="C8" s="48" t="s">
        <v>120</v>
      </c>
      <c r="D8" s="115" t="s">
        <v>79</v>
      </c>
      <c r="E8" s="115"/>
      <c r="F8" s="115" t="s">
        <v>80</v>
      </c>
      <c r="G8" s="115"/>
      <c r="H8" s="115" t="s">
        <v>42</v>
      </c>
      <c r="I8" s="115"/>
      <c r="J8" s="114" t="s">
        <v>121</v>
      </c>
      <c r="K8" s="114"/>
      <c r="L8" s="114" t="s">
        <v>42</v>
      </c>
      <c r="M8" s="114"/>
    </row>
    <row r="9" spans="2:13" x14ac:dyDescent="0.25">
      <c r="B9" s="47">
        <v>1</v>
      </c>
      <c r="C9" s="48" t="s">
        <v>65</v>
      </c>
      <c r="D9" s="19">
        <v>15</v>
      </c>
      <c r="E9" s="19">
        <v>27.096774190000001</v>
      </c>
      <c r="F9" s="19">
        <v>15</v>
      </c>
      <c r="G9" s="19">
        <v>29.03225806</v>
      </c>
      <c r="H9" s="19">
        <v>20</v>
      </c>
      <c r="I9" s="19">
        <v>18.709677419999998</v>
      </c>
      <c r="J9" s="42">
        <f>(D9+F9)/7.5</f>
        <v>4</v>
      </c>
      <c r="K9" s="42">
        <f>(E9+G9)/7.5</f>
        <v>7.4838709666666672</v>
      </c>
      <c r="L9" s="42">
        <f>H9/10</f>
        <v>2</v>
      </c>
      <c r="M9" s="42">
        <f>I9/10</f>
        <v>1.8709677419999999</v>
      </c>
    </row>
    <row r="10" spans="2:13" x14ac:dyDescent="0.25">
      <c r="B10" s="47">
        <v>2</v>
      </c>
      <c r="C10" s="48" t="s">
        <v>64</v>
      </c>
      <c r="D10" s="19">
        <v>22.5</v>
      </c>
      <c r="E10" s="19">
        <v>28.064516130000001</v>
      </c>
      <c r="F10" s="19">
        <v>22.5</v>
      </c>
      <c r="G10" s="19">
        <v>26.612903230000001</v>
      </c>
      <c r="H10" s="19">
        <v>20</v>
      </c>
      <c r="I10" s="19">
        <v>22.903225809999999</v>
      </c>
      <c r="J10" s="42">
        <f t="shared" ref="J10:J20" si="0">(D10+F10)/7.5</f>
        <v>6</v>
      </c>
      <c r="K10" s="42">
        <f t="shared" ref="K10:K20" si="1">(E10+G10)/7.5</f>
        <v>7.2903225813333332</v>
      </c>
      <c r="L10" s="42">
        <f t="shared" ref="L10:L20" si="2">H10/10</f>
        <v>2</v>
      </c>
      <c r="M10" s="42">
        <f t="shared" ref="M10:M20" si="3">I10/10</f>
        <v>2.2903225809999999</v>
      </c>
    </row>
    <row r="11" spans="2:13" x14ac:dyDescent="0.25">
      <c r="B11" s="47">
        <v>3</v>
      </c>
      <c r="C11" s="48" t="s">
        <v>63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62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61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60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59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58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57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56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55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54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M23" sqref="M23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7</v>
      </c>
    </row>
    <row r="3" spans="1:18" x14ac:dyDescent="0.25">
      <c r="G3" s="13"/>
      <c r="H3" s="4" t="s">
        <v>3</v>
      </c>
      <c r="I3" s="4" t="s">
        <v>8</v>
      </c>
    </row>
    <row r="4" spans="1:18" x14ac:dyDescent="0.25">
      <c r="G4" s="14"/>
      <c r="H4" s="4" t="s">
        <v>4</v>
      </c>
      <c r="I4" s="4" t="s">
        <v>9</v>
      </c>
    </row>
    <row r="5" spans="1:18" x14ac:dyDescent="0.25">
      <c r="G5" s="14"/>
      <c r="H5" s="4" t="s">
        <v>5</v>
      </c>
      <c r="I5" s="4" t="s">
        <v>10</v>
      </c>
    </row>
    <row r="6" spans="1:18" x14ac:dyDescent="0.25">
      <c r="G6" s="14"/>
      <c r="H6" s="4" t="s">
        <v>36</v>
      </c>
      <c r="I6" s="4" t="s">
        <v>11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4" t="s">
        <v>125</v>
      </c>
      <c r="B9" s="75"/>
      <c r="C9" s="75"/>
      <c r="D9" s="75"/>
      <c r="E9" s="75"/>
      <c r="F9" s="75"/>
      <c r="G9" s="76"/>
      <c r="H9" s="4"/>
      <c r="I9" s="4"/>
    </row>
    <row r="10" spans="1:18" ht="15.75" thickBot="1" x14ac:dyDescent="0.3">
      <c r="A10" s="77"/>
      <c r="B10" s="78"/>
      <c r="C10" s="78"/>
      <c r="D10" s="78"/>
      <c r="E10" s="78"/>
      <c r="F10" s="78"/>
      <c r="G10" s="79"/>
      <c r="H10" s="9"/>
      <c r="I10" s="9"/>
    </row>
    <row r="11" spans="1:18" ht="18.75" thickBot="1" x14ac:dyDescent="0.3">
      <c r="A11" s="5"/>
      <c r="B11" s="116" t="s">
        <v>20</v>
      </c>
      <c r="C11" s="117"/>
      <c r="D11" s="116" t="s">
        <v>21</v>
      </c>
      <c r="E11" s="117"/>
      <c r="F11" s="116" t="s">
        <v>22</v>
      </c>
      <c r="G11" s="117"/>
      <c r="H11" s="116" t="s">
        <v>23</v>
      </c>
      <c r="I11" s="117"/>
      <c r="J11" s="116" t="s">
        <v>37</v>
      </c>
      <c r="K11" s="117"/>
    </row>
    <row r="12" spans="1:18" ht="18" x14ac:dyDescent="0.25">
      <c r="A12" s="6" t="s">
        <v>19</v>
      </c>
      <c r="B12" s="56" t="s">
        <v>38</v>
      </c>
      <c r="C12" s="56" t="s">
        <v>39</v>
      </c>
      <c r="D12" s="57" t="s">
        <v>38</v>
      </c>
      <c r="E12" s="57" t="s">
        <v>39</v>
      </c>
      <c r="F12" s="57" t="s">
        <v>38</v>
      </c>
      <c r="G12" s="57" t="s">
        <v>39</v>
      </c>
      <c r="H12" s="57" t="s">
        <v>38</v>
      </c>
      <c r="I12" s="57" t="s">
        <v>39</v>
      </c>
      <c r="J12" s="57" t="s">
        <v>38</v>
      </c>
      <c r="K12" s="57" t="s">
        <v>39</v>
      </c>
      <c r="R12" s="16"/>
    </row>
    <row r="13" spans="1:18" ht="18" x14ac:dyDescent="0.25">
      <c r="A13" s="7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25</v>
      </c>
      <c r="B14" s="66">
        <v>0</v>
      </c>
      <c r="C14" s="66">
        <v>0</v>
      </c>
      <c r="D14" s="66">
        <v>55</v>
      </c>
      <c r="E14" s="67">
        <v>7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26</v>
      </c>
      <c r="B15" s="66">
        <v>82.5</v>
      </c>
      <c r="C15" s="67">
        <v>11</v>
      </c>
      <c r="D15" s="66">
        <v>52.5</v>
      </c>
      <c r="E15" s="67">
        <v>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27</v>
      </c>
      <c r="B16" s="66">
        <v>14</v>
      </c>
      <c r="C16" s="67">
        <v>105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28</v>
      </c>
      <c r="B17" s="66">
        <v>7.5</v>
      </c>
      <c r="C17" s="67">
        <v>1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29</v>
      </c>
      <c r="B18" s="66">
        <v>32.5</v>
      </c>
      <c r="C18" s="67">
        <v>4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30</v>
      </c>
      <c r="B19" s="66">
        <v>230</v>
      </c>
      <c r="C19" s="67">
        <v>29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31</v>
      </c>
      <c r="B20" s="66">
        <v>22.5</v>
      </c>
      <c r="C20" s="67">
        <v>3</v>
      </c>
      <c r="D20" s="66">
        <v>277.5</v>
      </c>
      <c r="E20" s="67">
        <v>34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32</v>
      </c>
      <c r="B21" s="66">
        <v>22.5</v>
      </c>
      <c r="C21" s="67">
        <v>3</v>
      </c>
      <c r="D21" s="66">
        <v>15</v>
      </c>
      <c r="E21" s="67">
        <v>2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33</v>
      </c>
      <c r="B22" s="66">
        <v>15</v>
      </c>
      <c r="C22" s="67">
        <v>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34</v>
      </c>
      <c r="B23" s="66">
        <v>7.5</v>
      </c>
      <c r="C23" s="67">
        <v>1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35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53</v>
      </c>
      <c r="B25" s="66">
        <v>45</v>
      </c>
      <c r="C25" s="67">
        <v>6</v>
      </c>
      <c r="D25" s="66">
        <v>165</v>
      </c>
      <c r="E25" s="67">
        <v>17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40</v>
      </c>
      <c r="B26" s="59">
        <f t="shared" ref="B26:K26" si="0">SUM(B14:B25)</f>
        <v>479</v>
      </c>
      <c r="C26" s="59">
        <f t="shared" si="0"/>
        <v>165</v>
      </c>
      <c r="D26" s="59">
        <f t="shared" si="0"/>
        <v>565</v>
      </c>
      <c r="E26" s="59">
        <f t="shared" si="0"/>
        <v>67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8" t="s">
        <v>84</v>
      </c>
      <c r="L3" s="1" t="str">
        <f>'Cover Sheet'!C19</f>
        <v>January</v>
      </c>
      <c r="M3" s="38" t="s">
        <v>105</v>
      </c>
      <c r="N3" s="1" t="str">
        <f>LEFT(L3,3)&amp;"-"&amp;L4</f>
        <v>Jan-2023</v>
      </c>
    </row>
    <row r="4" spans="1:14" x14ac:dyDescent="0.25">
      <c r="B4" t="s">
        <v>87</v>
      </c>
      <c r="C4" t="s">
        <v>88</v>
      </c>
      <c r="D4" t="s">
        <v>89</v>
      </c>
      <c r="E4" t="s">
        <v>90</v>
      </c>
      <c r="F4" t="s">
        <v>91</v>
      </c>
      <c r="H4" s="36" t="s">
        <v>104</v>
      </c>
      <c r="I4" s="36" t="s">
        <v>85</v>
      </c>
      <c r="K4" s="38" t="s">
        <v>85</v>
      </c>
      <c r="L4" s="32">
        <f>'Cover Sheet'!E19</f>
        <v>2023</v>
      </c>
      <c r="M4" s="118"/>
      <c r="N4" s="119"/>
    </row>
    <row r="5" spans="1:14" x14ac:dyDescent="0.25">
      <c r="A5" t="str">
        <f>D5&amp;F5</f>
        <v>Apr-20217</v>
      </c>
      <c r="B5" t="s">
        <v>92</v>
      </c>
      <c r="C5">
        <v>2021</v>
      </c>
      <c r="D5" t="s">
        <v>129</v>
      </c>
      <c r="E5" s="35">
        <v>44293</v>
      </c>
      <c r="F5">
        <v>7</v>
      </c>
      <c r="H5" s="19" t="s">
        <v>86</v>
      </c>
      <c r="I5" s="19">
        <v>2017</v>
      </c>
    </row>
    <row r="6" spans="1:14" x14ac:dyDescent="0.25">
      <c r="A6" t="str">
        <f t="shared" ref="A6:A69" si="0">D6&amp;F6</f>
        <v>Apr-20218</v>
      </c>
      <c r="B6" t="s">
        <v>92</v>
      </c>
      <c r="C6">
        <v>2021</v>
      </c>
      <c r="D6" t="s">
        <v>129</v>
      </c>
      <c r="E6" s="35">
        <v>44294</v>
      </c>
      <c r="F6">
        <v>8</v>
      </c>
      <c r="H6" s="19" t="s">
        <v>101</v>
      </c>
      <c r="I6" s="19">
        <v>2018</v>
      </c>
      <c r="K6" s="1">
        <v>1</v>
      </c>
      <c r="L6" s="39">
        <f t="shared" ref="L6:L35" si="1">IF(ISERROR(VLOOKUP($N$3&amp;$K6,$A$4:$F$1048576,5,FALSE)),"",VLOOKUP($N$3&amp;$K6,$A$4:$F$1048576,5,FALSE))</f>
        <v>44927</v>
      </c>
    </row>
    <row r="7" spans="1:14" x14ac:dyDescent="0.25">
      <c r="A7" t="str">
        <f t="shared" si="0"/>
        <v>Apr-20219</v>
      </c>
      <c r="B7" t="s">
        <v>92</v>
      </c>
      <c r="C7">
        <v>2021</v>
      </c>
      <c r="D7" t="s">
        <v>129</v>
      </c>
      <c r="E7" s="35">
        <v>44295</v>
      </c>
      <c r="F7">
        <v>9</v>
      </c>
      <c r="H7" s="19" t="s">
        <v>102</v>
      </c>
      <c r="I7" s="19">
        <v>2019</v>
      </c>
      <c r="K7" s="1">
        <v>2</v>
      </c>
      <c r="L7" s="39">
        <f t="shared" si="1"/>
        <v>44928</v>
      </c>
    </row>
    <row r="8" spans="1:14" x14ac:dyDescent="0.25">
      <c r="A8" t="str">
        <f t="shared" si="0"/>
        <v>Apr-202110</v>
      </c>
      <c r="B8" t="s">
        <v>92</v>
      </c>
      <c r="C8">
        <v>2021</v>
      </c>
      <c r="D8" t="s">
        <v>129</v>
      </c>
      <c r="E8" s="35">
        <v>44296</v>
      </c>
      <c r="F8">
        <v>10</v>
      </c>
      <c r="H8" s="19" t="s">
        <v>92</v>
      </c>
      <c r="I8" s="19">
        <v>2020</v>
      </c>
      <c r="K8" s="1">
        <v>3</v>
      </c>
      <c r="L8" s="39">
        <f t="shared" si="1"/>
        <v>44929</v>
      </c>
    </row>
    <row r="9" spans="1:14" x14ac:dyDescent="0.25">
      <c r="A9" t="str">
        <f t="shared" si="0"/>
        <v>Apr-202111</v>
      </c>
      <c r="B9" t="s">
        <v>92</v>
      </c>
      <c r="C9">
        <v>2021</v>
      </c>
      <c r="D9" t="s">
        <v>129</v>
      </c>
      <c r="E9" s="35">
        <v>44297</v>
      </c>
      <c r="F9">
        <v>11</v>
      </c>
      <c r="H9" s="19" t="s">
        <v>93</v>
      </c>
      <c r="I9" s="19">
        <v>2021</v>
      </c>
      <c r="K9" s="1">
        <v>4</v>
      </c>
      <c r="L9" s="39">
        <f t="shared" si="1"/>
        <v>44930</v>
      </c>
    </row>
    <row r="10" spans="1:14" x14ac:dyDescent="0.25">
      <c r="A10" t="str">
        <f t="shared" si="0"/>
        <v>Apr-202112</v>
      </c>
      <c r="B10" t="s">
        <v>92</v>
      </c>
      <c r="C10">
        <v>2021</v>
      </c>
      <c r="D10" t="s">
        <v>129</v>
      </c>
      <c r="E10" s="35">
        <v>44298</v>
      </c>
      <c r="F10">
        <v>12</v>
      </c>
      <c r="H10" s="19" t="s">
        <v>94</v>
      </c>
      <c r="I10" s="19">
        <v>2022</v>
      </c>
      <c r="K10" s="1">
        <v>5</v>
      </c>
      <c r="L10" s="39">
        <f t="shared" si="1"/>
        <v>44931</v>
      </c>
    </row>
    <row r="11" spans="1:14" x14ac:dyDescent="0.25">
      <c r="A11" t="str">
        <f t="shared" si="0"/>
        <v>Apr-202113</v>
      </c>
      <c r="B11" t="s">
        <v>92</v>
      </c>
      <c r="C11">
        <v>2021</v>
      </c>
      <c r="D11" t="s">
        <v>129</v>
      </c>
      <c r="E11" s="35">
        <v>44299</v>
      </c>
      <c r="F11">
        <v>13</v>
      </c>
      <c r="H11" s="19" t="s">
        <v>95</v>
      </c>
      <c r="I11" s="19">
        <v>2023</v>
      </c>
      <c r="K11" s="1">
        <v>6</v>
      </c>
      <c r="L11" s="39">
        <f t="shared" si="1"/>
        <v>44932</v>
      </c>
    </row>
    <row r="12" spans="1:14" x14ac:dyDescent="0.25">
      <c r="A12" t="str">
        <f t="shared" si="0"/>
        <v>Apr-202114</v>
      </c>
      <c r="B12" t="s">
        <v>92</v>
      </c>
      <c r="C12">
        <v>2021</v>
      </c>
      <c r="D12" t="s">
        <v>129</v>
      </c>
      <c r="E12" s="35">
        <v>44300</v>
      </c>
      <c r="F12">
        <v>14</v>
      </c>
      <c r="H12" s="19" t="s">
        <v>96</v>
      </c>
      <c r="I12" s="19">
        <v>2024</v>
      </c>
      <c r="K12" s="1">
        <v>7</v>
      </c>
      <c r="L12" s="39">
        <f t="shared" si="1"/>
        <v>44933</v>
      </c>
    </row>
    <row r="13" spans="1:14" x14ac:dyDescent="0.25">
      <c r="A13" t="str">
        <f t="shared" si="0"/>
        <v>Apr-202115</v>
      </c>
      <c r="B13" t="s">
        <v>92</v>
      </c>
      <c r="C13">
        <v>2021</v>
      </c>
      <c r="D13" t="s">
        <v>129</v>
      </c>
      <c r="E13" s="35">
        <v>44301</v>
      </c>
      <c r="F13">
        <v>15</v>
      </c>
      <c r="H13" s="19" t="s">
        <v>97</v>
      </c>
      <c r="I13" s="19">
        <v>2025</v>
      </c>
      <c r="K13" s="1">
        <v>8</v>
      </c>
      <c r="L13" s="39">
        <f t="shared" si="1"/>
        <v>44934</v>
      </c>
    </row>
    <row r="14" spans="1:14" x14ac:dyDescent="0.25">
      <c r="A14" t="str">
        <f t="shared" si="0"/>
        <v>Apr-202116</v>
      </c>
      <c r="B14" t="s">
        <v>92</v>
      </c>
      <c r="C14">
        <v>2021</v>
      </c>
      <c r="D14" t="s">
        <v>129</v>
      </c>
      <c r="E14" s="35">
        <v>44302</v>
      </c>
      <c r="F14">
        <v>16</v>
      </c>
      <c r="H14" s="19" t="s">
        <v>98</v>
      </c>
      <c r="I14" s="19">
        <v>2026</v>
      </c>
      <c r="K14" s="1">
        <v>9</v>
      </c>
      <c r="L14" s="39">
        <f t="shared" si="1"/>
        <v>44935</v>
      </c>
    </row>
    <row r="15" spans="1:14" x14ac:dyDescent="0.25">
      <c r="A15" t="str">
        <f t="shared" si="0"/>
        <v>Apr-202117</v>
      </c>
      <c r="B15" t="s">
        <v>92</v>
      </c>
      <c r="C15">
        <v>2021</v>
      </c>
      <c r="D15" t="s">
        <v>129</v>
      </c>
      <c r="E15" s="35">
        <v>44303</v>
      </c>
      <c r="F15">
        <v>17</v>
      </c>
      <c r="H15" s="19" t="s">
        <v>99</v>
      </c>
      <c r="I15" s="19">
        <v>2027</v>
      </c>
      <c r="K15" s="1">
        <v>10</v>
      </c>
      <c r="L15" s="39">
        <f t="shared" si="1"/>
        <v>44936</v>
      </c>
    </row>
    <row r="16" spans="1:14" x14ac:dyDescent="0.25">
      <c r="A16" t="str">
        <f t="shared" si="0"/>
        <v>Apr-202118</v>
      </c>
      <c r="B16" t="s">
        <v>92</v>
      </c>
      <c r="C16">
        <v>2021</v>
      </c>
      <c r="D16" t="s">
        <v>129</v>
      </c>
      <c r="E16" s="35">
        <v>44304</v>
      </c>
      <c r="F16">
        <v>18</v>
      </c>
      <c r="H16" s="19" t="s">
        <v>100</v>
      </c>
      <c r="I16" s="19">
        <v>2028</v>
      </c>
      <c r="K16" s="1">
        <v>11</v>
      </c>
      <c r="L16" s="39">
        <f t="shared" si="1"/>
        <v>44937</v>
      </c>
    </row>
    <row r="17" spans="1:12" x14ac:dyDescent="0.25">
      <c r="A17" t="str">
        <f t="shared" si="0"/>
        <v>Apr-202119</v>
      </c>
      <c r="B17" t="s">
        <v>92</v>
      </c>
      <c r="C17">
        <v>2021</v>
      </c>
      <c r="D17" t="s">
        <v>129</v>
      </c>
      <c r="E17" s="35">
        <v>44305</v>
      </c>
      <c r="F17">
        <v>19</v>
      </c>
      <c r="H17" s="16"/>
      <c r="I17" s="16"/>
      <c r="K17" s="1">
        <v>12</v>
      </c>
      <c r="L17" s="39">
        <f t="shared" si="1"/>
        <v>44938</v>
      </c>
    </row>
    <row r="18" spans="1:12" x14ac:dyDescent="0.25">
      <c r="A18" t="str">
        <f t="shared" si="0"/>
        <v>Apr-202120</v>
      </c>
      <c r="B18" t="s">
        <v>92</v>
      </c>
      <c r="C18">
        <v>2021</v>
      </c>
      <c r="D18" t="s">
        <v>129</v>
      </c>
      <c r="E18" s="35">
        <v>44306</v>
      </c>
      <c r="F18">
        <v>20</v>
      </c>
      <c r="K18" s="1">
        <v>13</v>
      </c>
      <c r="L18" s="39">
        <f t="shared" si="1"/>
        <v>44939</v>
      </c>
    </row>
    <row r="19" spans="1:12" x14ac:dyDescent="0.25">
      <c r="A19" t="str">
        <f t="shared" si="0"/>
        <v>Apr-202121</v>
      </c>
      <c r="B19" t="s">
        <v>92</v>
      </c>
      <c r="C19">
        <v>2021</v>
      </c>
      <c r="D19" t="s">
        <v>129</v>
      </c>
      <c r="E19" s="35">
        <v>44307</v>
      </c>
      <c r="F19">
        <v>21</v>
      </c>
      <c r="K19" s="1">
        <v>14</v>
      </c>
      <c r="L19" s="39">
        <f t="shared" si="1"/>
        <v>44940</v>
      </c>
    </row>
    <row r="20" spans="1:12" x14ac:dyDescent="0.25">
      <c r="A20" t="str">
        <f t="shared" si="0"/>
        <v>Apr-202122</v>
      </c>
      <c r="B20" t="s">
        <v>92</v>
      </c>
      <c r="C20">
        <v>2021</v>
      </c>
      <c r="D20" t="s">
        <v>129</v>
      </c>
      <c r="E20" s="35">
        <v>44308</v>
      </c>
      <c r="F20">
        <v>22</v>
      </c>
      <c r="K20" s="1">
        <v>15</v>
      </c>
      <c r="L20" s="39">
        <f t="shared" si="1"/>
        <v>44941</v>
      </c>
    </row>
    <row r="21" spans="1:12" x14ac:dyDescent="0.25">
      <c r="A21" t="str">
        <f t="shared" si="0"/>
        <v>Apr-202123</v>
      </c>
      <c r="B21" t="s">
        <v>92</v>
      </c>
      <c r="C21">
        <v>2021</v>
      </c>
      <c r="D21" t="s">
        <v>129</v>
      </c>
      <c r="E21" s="35">
        <v>44309</v>
      </c>
      <c r="F21">
        <v>23</v>
      </c>
      <c r="K21" s="1">
        <v>16</v>
      </c>
      <c r="L21" s="39">
        <f t="shared" si="1"/>
        <v>44942</v>
      </c>
    </row>
    <row r="22" spans="1:12" x14ac:dyDescent="0.25">
      <c r="A22" t="str">
        <f t="shared" si="0"/>
        <v>Apr-202124</v>
      </c>
      <c r="B22" t="s">
        <v>92</v>
      </c>
      <c r="C22">
        <v>2021</v>
      </c>
      <c r="D22" t="s">
        <v>129</v>
      </c>
      <c r="E22" s="35">
        <v>44310</v>
      </c>
      <c r="F22">
        <v>24</v>
      </c>
      <c r="K22" s="1">
        <v>17</v>
      </c>
      <c r="L22" s="39">
        <f t="shared" si="1"/>
        <v>44943</v>
      </c>
    </row>
    <row r="23" spans="1:12" x14ac:dyDescent="0.25">
      <c r="A23" t="str">
        <f t="shared" si="0"/>
        <v>Apr-202125</v>
      </c>
      <c r="B23" t="s">
        <v>92</v>
      </c>
      <c r="C23">
        <v>2021</v>
      </c>
      <c r="D23" t="s">
        <v>129</v>
      </c>
      <c r="E23" s="35">
        <v>44311</v>
      </c>
      <c r="F23">
        <v>25</v>
      </c>
      <c r="K23" s="1">
        <v>18</v>
      </c>
      <c r="L23" s="39">
        <f t="shared" si="1"/>
        <v>44944</v>
      </c>
    </row>
    <row r="24" spans="1:12" x14ac:dyDescent="0.25">
      <c r="A24" t="str">
        <f t="shared" si="0"/>
        <v>Apr-202126</v>
      </c>
      <c r="B24" t="s">
        <v>92</v>
      </c>
      <c r="C24">
        <v>2021</v>
      </c>
      <c r="D24" t="s">
        <v>129</v>
      </c>
      <c r="E24" s="35">
        <v>44312</v>
      </c>
      <c r="F24">
        <v>26</v>
      </c>
      <c r="K24" s="1">
        <v>19</v>
      </c>
      <c r="L24" s="39">
        <f t="shared" si="1"/>
        <v>44945</v>
      </c>
    </row>
    <row r="25" spans="1:12" x14ac:dyDescent="0.25">
      <c r="A25" t="str">
        <f t="shared" si="0"/>
        <v>Apr-202127</v>
      </c>
      <c r="B25" t="s">
        <v>92</v>
      </c>
      <c r="C25">
        <v>2021</v>
      </c>
      <c r="D25" t="s">
        <v>129</v>
      </c>
      <c r="E25" s="35">
        <v>44313</v>
      </c>
      <c r="F25">
        <v>27</v>
      </c>
      <c r="K25" s="1">
        <v>20</v>
      </c>
      <c r="L25" s="39">
        <f t="shared" si="1"/>
        <v>44946</v>
      </c>
    </row>
    <row r="26" spans="1:12" x14ac:dyDescent="0.25">
      <c r="A26" t="str">
        <f t="shared" si="0"/>
        <v>Apr-202128</v>
      </c>
      <c r="B26" t="s">
        <v>92</v>
      </c>
      <c r="C26">
        <v>2021</v>
      </c>
      <c r="D26" t="s">
        <v>129</v>
      </c>
      <c r="E26" s="35">
        <v>44314</v>
      </c>
      <c r="F26">
        <v>28</v>
      </c>
      <c r="K26" s="1">
        <v>21</v>
      </c>
      <c r="L26" s="39">
        <f t="shared" si="1"/>
        <v>44947</v>
      </c>
    </row>
    <row r="27" spans="1:12" x14ac:dyDescent="0.25">
      <c r="A27" t="str">
        <f t="shared" si="0"/>
        <v>Apr-202129</v>
      </c>
      <c r="B27" t="s">
        <v>92</v>
      </c>
      <c r="C27">
        <v>2021</v>
      </c>
      <c r="D27" t="s">
        <v>129</v>
      </c>
      <c r="E27" s="35">
        <v>44315</v>
      </c>
      <c r="F27">
        <v>29</v>
      </c>
      <c r="K27" s="1">
        <v>22</v>
      </c>
      <c r="L27" s="39">
        <f t="shared" si="1"/>
        <v>44948</v>
      </c>
    </row>
    <row r="28" spans="1:12" x14ac:dyDescent="0.25">
      <c r="A28" t="str">
        <f t="shared" si="0"/>
        <v>Apr-202130</v>
      </c>
      <c r="B28" t="s">
        <v>92</v>
      </c>
      <c r="C28">
        <v>2021</v>
      </c>
      <c r="D28" t="s">
        <v>129</v>
      </c>
      <c r="E28" s="35">
        <v>44316</v>
      </c>
      <c r="F28">
        <v>30</v>
      </c>
      <c r="K28" s="1">
        <v>23</v>
      </c>
      <c r="L28" s="39">
        <f t="shared" si="1"/>
        <v>44949</v>
      </c>
    </row>
    <row r="29" spans="1:12" x14ac:dyDescent="0.25">
      <c r="A29" t="str">
        <f t="shared" si="0"/>
        <v>May-20211</v>
      </c>
      <c r="B29" t="s">
        <v>93</v>
      </c>
      <c r="C29">
        <v>2021</v>
      </c>
      <c r="D29" t="s">
        <v>130</v>
      </c>
      <c r="E29" s="35">
        <v>44317</v>
      </c>
      <c r="F29">
        <v>1</v>
      </c>
      <c r="K29" s="1">
        <v>24</v>
      </c>
      <c r="L29" s="39">
        <f t="shared" si="1"/>
        <v>44950</v>
      </c>
    </row>
    <row r="30" spans="1:12" x14ac:dyDescent="0.25">
      <c r="A30" t="str">
        <f t="shared" si="0"/>
        <v>May-20212</v>
      </c>
      <c r="B30" t="s">
        <v>93</v>
      </c>
      <c r="C30">
        <v>2021</v>
      </c>
      <c r="D30" t="s">
        <v>130</v>
      </c>
      <c r="E30" s="35">
        <v>44318</v>
      </c>
      <c r="F30">
        <v>2</v>
      </c>
      <c r="K30" s="1">
        <v>25</v>
      </c>
      <c r="L30" s="39">
        <f t="shared" si="1"/>
        <v>44951</v>
      </c>
    </row>
    <row r="31" spans="1:12" x14ac:dyDescent="0.25">
      <c r="A31" t="str">
        <f t="shared" si="0"/>
        <v>May-20213</v>
      </c>
      <c r="B31" t="s">
        <v>93</v>
      </c>
      <c r="C31">
        <v>2021</v>
      </c>
      <c r="D31" t="s">
        <v>130</v>
      </c>
      <c r="E31" s="35">
        <v>44319</v>
      </c>
      <c r="F31">
        <v>3</v>
      </c>
      <c r="K31" s="1">
        <v>26</v>
      </c>
      <c r="L31" s="39">
        <f t="shared" si="1"/>
        <v>44952</v>
      </c>
    </row>
    <row r="32" spans="1:12" x14ac:dyDescent="0.25">
      <c r="A32" t="str">
        <f t="shared" si="0"/>
        <v>May-20214</v>
      </c>
      <c r="B32" t="s">
        <v>93</v>
      </c>
      <c r="C32">
        <v>2021</v>
      </c>
      <c r="D32" t="s">
        <v>130</v>
      </c>
      <c r="E32" s="35">
        <v>44320</v>
      </c>
      <c r="F32">
        <v>4</v>
      </c>
      <c r="K32" s="1">
        <v>27</v>
      </c>
      <c r="L32" s="39">
        <f t="shared" si="1"/>
        <v>44953</v>
      </c>
    </row>
    <row r="33" spans="1:12" x14ac:dyDescent="0.25">
      <c r="A33" t="str">
        <f t="shared" si="0"/>
        <v>May-20215</v>
      </c>
      <c r="B33" t="s">
        <v>93</v>
      </c>
      <c r="C33">
        <v>2021</v>
      </c>
      <c r="D33" t="s">
        <v>130</v>
      </c>
      <c r="E33" s="35">
        <v>44321</v>
      </c>
      <c r="F33">
        <v>5</v>
      </c>
      <c r="K33" s="1">
        <v>28</v>
      </c>
      <c r="L33" s="39">
        <f t="shared" si="1"/>
        <v>44954</v>
      </c>
    </row>
    <row r="34" spans="1:12" x14ac:dyDescent="0.25">
      <c r="A34" t="str">
        <f t="shared" si="0"/>
        <v>May-20216</v>
      </c>
      <c r="B34" t="s">
        <v>93</v>
      </c>
      <c r="C34">
        <v>2021</v>
      </c>
      <c r="D34" t="s">
        <v>130</v>
      </c>
      <c r="E34" s="35">
        <v>44322</v>
      </c>
      <c r="F34">
        <v>6</v>
      </c>
      <c r="K34" s="1">
        <v>29</v>
      </c>
      <c r="L34" s="39">
        <f t="shared" si="1"/>
        <v>44955</v>
      </c>
    </row>
    <row r="35" spans="1:12" x14ac:dyDescent="0.25">
      <c r="A35" t="str">
        <f t="shared" si="0"/>
        <v>May-20217</v>
      </c>
      <c r="B35" t="s">
        <v>93</v>
      </c>
      <c r="C35">
        <v>2021</v>
      </c>
      <c r="D35" t="s">
        <v>130</v>
      </c>
      <c r="E35" s="35">
        <v>44323</v>
      </c>
      <c r="F35">
        <v>7</v>
      </c>
      <c r="K35" s="1">
        <v>30</v>
      </c>
      <c r="L35" s="39">
        <f t="shared" si="1"/>
        <v>44956</v>
      </c>
    </row>
    <row r="36" spans="1:12" x14ac:dyDescent="0.25">
      <c r="A36" t="str">
        <f t="shared" si="0"/>
        <v>May-20218</v>
      </c>
      <c r="B36" t="s">
        <v>93</v>
      </c>
      <c r="C36">
        <v>2021</v>
      </c>
      <c r="D36" t="s">
        <v>130</v>
      </c>
      <c r="E36" s="35">
        <v>44324</v>
      </c>
      <c r="F36">
        <v>8</v>
      </c>
      <c r="K36" s="1">
        <v>31</v>
      </c>
      <c r="L36" s="39">
        <f>IF(ISERROR(VLOOKUP($N$3&amp;$K36,$A$4:$F$1048576,5,FALSE)),"",VLOOKUP($N$3&amp;$K36,$A$4:$F$1048576,5,FALSE))</f>
        <v>44957</v>
      </c>
    </row>
    <row r="37" spans="1:12" x14ac:dyDescent="0.25">
      <c r="A37" t="str">
        <f t="shared" si="0"/>
        <v>May-20219</v>
      </c>
      <c r="B37" t="s">
        <v>93</v>
      </c>
      <c r="C37">
        <v>2021</v>
      </c>
      <c r="D37" t="s">
        <v>130</v>
      </c>
      <c r="E37" s="35">
        <v>44325</v>
      </c>
      <c r="F37">
        <v>9</v>
      </c>
    </row>
    <row r="38" spans="1:12" x14ac:dyDescent="0.25">
      <c r="A38" t="str">
        <f t="shared" si="0"/>
        <v>May-202110</v>
      </c>
      <c r="B38" t="s">
        <v>93</v>
      </c>
      <c r="C38">
        <v>2021</v>
      </c>
      <c r="D38" t="s">
        <v>130</v>
      </c>
      <c r="E38" s="35">
        <v>44326</v>
      </c>
      <c r="F38">
        <v>10</v>
      </c>
      <c r="K38" t="s">
        <v>123</v>
      </c>
      <c r="L38" s="43">
        <f>31-COUNTIF(L6:L36,"*")</f>
        <v>31</v>
      </c>
    </row>
    <row r="39" spans="1:12" x14ac:dyDescent="0.25">
      <c r="A39" t="str">
        <f t="shared" si="0"/>
        <v>May-202111</v>
      </c>
      <c r="B39" t="s">
        <v>93</v>
      </c>
      <c r="C39">
        <v>2021</v>
      </c>
      <c r="D39" t="s">
        <v>130</v>
      </c>
      <c r="E39" s="35">
        <v>44327</v>
      </c>
      <c r="F39">
        <v>11</v>
      </c>
    </row>
    <row r="40" spans="1:12" x14ac:dyDescent="0.25">
      <c r="A40" t="str">
        <f t="shared" si="0"/>
        <v>May-202112</v>
      </c>
      <c r="B40" t="s">
        <v>93</v>
      </c>
      <c r="C40">
        <v>2021</v>
      </c>
      <c r="D40" t="s">
        <v>130</v>
      </c>
      <c r="E40" s="35">
        <v>44328</v>
      </c>
      <c r="F40">
        <v>12</v>
      </c>
    </row>
    <row r="41" spans="1:12" x14ac:dyDescent="0.25">
      <c r="A41" t="str">
        <f t="shared" si="0"/>
        <v>May-202113</v>
      </c>
      <c r="B41" t="s">
        <v>93</v>
      </c>
      <c r="C41">
        <v>2021</v>
      </c>
      <c r="D41" t="s">
        <v>130</v>
      </c>
      <c r="E41" s="35">
        <v>44329</v>
      </c>
      <c r="F41">
        <v>13</v>
      </c>
    </row>
    <row r="42" spans="1:12" x14ac:dyDescent="0.25">
      <c r="A42" t="str">
        <f t="shared" si="0"/>
        <v>May-202114</v>
      </c>
      <c r="B42" t="s">
        <v>93</v>
      </c>
      <c r="C42">
        <v>2021</v>
      </c>
      <c r="D42" t="s">
        <v>130</v>
      </c>
      <c r="E42" s="35">
        <v>44330</v>
      </c>
      <c r="F42">
        <v>14</v>
      </c>
    </row>
    <row r="43" spans="1:12" x14ac:dyDescent="0.25">
      <c r="A43" t="str">
        <f t="shared" si="0"/>
        <v>May-202115</v>
      </c>
      <c r="B43" t="s">
        <v>93</v>
      </c>
      <c r="C43">
        <v>2021</v>
      </c>
      <c r="D43" t="s">
        <v>130</v>
      </c>
      <c r="E43" s="35">
        <v>44331</v>
      </c>
      <c r="F43">
        <v>15</v>
      </c>
    </row>
    <row r="44" spans="1:12" x14ac:dyDescent="0.25">
      <c r="A44" t="str">
        <f t="shared" si="0"/>
        <v>May-202116</v>
      </c>
      <c r="B44" t="s">
        <v>93</v>
      </c>
      <c r="C44">
        <v>2021</v>
      </c>
      <c r="D44" t="s">
        <v>130</v>
      </c>
      <c r="E44" s="35">
        <v>44332</v>
      </c>
      <c r="F44">
        <v>16</v>
      </c>
    </row>
    <row r="45" spans="1:12" x14ac:dyDescent="0.25">
      <c r="A45" t="str">
        <f t="shared" si="0"/>
        <v>May-202117</v>
      </c>
      <c r="B45" t="s">
        <v>93</v>
      </c>
      <c r="C45">
        <v>2021</v>
      </c>
      <c r="D45" t="s">
        <v>130</v>
      </c>
      <c r="E45" s="35">
        <v>44333</v>
      </c>
      <c r="F45">
        <v>17</v>
      </c>
    </row>
    <row r="46" spans="1:12" x14ac:dyDescent="0.25">
      <c r="A46" t="str">
        <f t="shared" si="0"/>
        <v>May-202118</v>
      </c>
      <c r="B46" t="s">
        <v>93</v>
      </c>
      <c r="C46">
        <v>2021</v>
      </c>
      <c r="D46" t="s">
        <v>130</v>
      </c>
      <c r="E46" s="35">
        <v>44334</v>
      </c>
      <c r="F46">
        <v>18</v>
      </c>
    </row>
    <row r="47" spans="1:12" x14ac:dyDescent="0.25">
      <c r="A47" t="str">
        <f t="shared" si="0"/>
        <v>May-202119</v>
      </c>
      <c r="B47" t="s">
        <v>93</v>
      </c>
      <c r="C47">
        <v>2021</v>
      </c>
      <c r="D47" t="s">
        <v>130</v>
      </c>
      <c r="E47" s="35">
        <v>44335</v>
      </c>
      <c r="F47">
        <v>19</v>
      </c>
    </row>
    <row r="48" spans="1:12" x14ac:dyDescent="0.25">
      <c r="A48" t="str">
        <f t="shared" si="0"/>
        <v>May-202120</v>
      </c>
      <c r="B48" t="s">
        <v>93</v>
      </c>
      <c r="C48">
        <v>2021</v>
      </c>
      <c r="D48" t="s">
        <v>130</v>
      </c>
      <c r="E48" s="35">
        <v>44336</v>
      </c>
      <c r="F48">
        <v>20</v>
      </c>
    </row>
    <row r="49" spans="1:6" x14ac:dyDescent="0.25">
      <c r="A49" t="str">
        <f t="shared" si="0"/>
        <v>May-202121</v>
      </c>
      <c r="B49" t="s">
        <v>93</v>
      </c>
      <c r="C49">
        <v>2021</v>
      </c>
      <c r="D49" t="s">
        <v>130</v>
      </c>
      <c r="E49" s="35">
        <v>44337</v>
      </c>
      <c r="F49">
        <v>21</v>
      </c>
    </row>
    <row r="50" spans="1:6" x14ac:dyDescent="0.25">
      <c r="A50" t="str">
        <f t="shared" si="0"/>
        <v>May-202122</v>
      </c>
      <c r="B50" t="s">
        <v>93</v>
      </c>
      <c r="C50">
        <v>2021</v>
      </c>
      <c r="D50" t="s">
        <v>130</v>
      </c>
      <c r="E50" s="35">
        <v>44338</v>
      </c>
      <c r="F50">
        <v>22</v>
      </c>
    </row>
    <row r="51" spans="1:6" x14ac:dyDescent="0.25">
      <c r="A51" t="str">
        <f t="shared" si="0"/>
        <v>May-202123</v>
      </c>
      <c r="B51" t="s">
        <v>93</v>
      </c>
      <c r="C51">
        <v>2021</v>
      </c>
      <c r="D51" t="s">
        <v>130</v>
      </c>
      <c r="E51" s="35">
        <v>44339</v>
      </c>
      <c r="F51">
        <v>23</v>
      </c>
    </row>
    <row r="52" spans="1:6" x14ac:dyDescent="0.25">
      <c r="A52" t="str">
        <f t="shared" si="0"/>
        <v>May-202124</v>
      </c>
      <c r="B52" t="s">
        <v>93</v>
      </c>
      <c r="C52">
        <v>2021</v>
      </c>
      <c r="D52" t="s">
        <v>130</v>
      </c>
      <c r="E52" s="35">
        <v>44340</v>
      </c>
      <c r="F52">
        <v>24</v>
      </c>
    </row>
    <row r="53" spans="1:6" x14ac:dyDescent="0.25">
      <c r="A53" t="str">
        <f t="shared" si="0"/>
        <v>May-202125</v>
      </c>
      <c r="B53" t="s">
        <v>93</v>
      </c>
      <c r="C53">
        <v>2021</v>
      </c>
      <c r="D53" t="s">
        <v>130</v>
      </c>
      <c r="E53" s="35">
        <v>44341</v>
      </c>
      <c r="F53">
        <v>25</v>
      </c>
    </row>
    <row r="54" spans="1:6" x14ac:dyDescent="0.25">
      <c r="A54" t="str">
        <f t="shared" si="0"/>
        <v>May-202126</v>
      </c>
      <c r="B54" t="s">
        <v>93</v>
      </c>
      <c r="C54">
        <v>2021</v>
      </c>
      <c r="D54" t="s">
        <v>130</v>
      </c>
      <c r="E54" s="35">
        <v>44342</v>
      </c>
      <c r="F54">
        <v>26</v>
      </c>
    </row>
    <row r="55" spans="1:6" x14ac:dyDescent="0.25">
      <c r="A55" t="str">
        <f t="shared" si="0"/>
        <v>May-202127</v>
      </c>
      <c r="B55" t="s">
        <v>93</v>
      </c>
      <c r="C55">
        <v>2021</v>
      </c>
      <c r="D55" t="s">
        <v>130</v>
      </c>
      <c r="E55" s="35">
        <v>44343</v>
      </c>
      <c r="F55">
        <v>27</v>
      </c>
    </row>
    <row r="56" spans="1:6" x14ac:dyDescent="0.25">
      <c r="A56" t="str">
        <f t="shared" si="0"/>
        <v>May-202128</v>
      </c>
      <c r="B56" t="s">
        <v>93</v>
      </c>
      <c r="C56">
        <v>2021</v>
      </c>
      <c r="D56" t="s">
        <v>130</v>
      </c>
      <c r="E56" s="35">
        <v>44344</v>
      </c>
      <c r="F56">
        <v>28</v>
      </c>
    </row>
    <row r="57" spans="1:6" x14ac:dyDescent="0.25">
      <c r="A57" t="str">
        <f t="shared" si="0"/>
        <v>May-202129</v>
      </c>
      <c r="B57" t="s">
        <v>93</v>
      </c>
      <c r="C57">
        <v>2021</v>
      </c>
      <c r="D57" t="s">
        <v>130</v>
      </c>
      <c r="E57" s="35">
        <v>44345</v>
      </c>
      <c r="F57">
        <v>29</v>
      </c>
    </row>
    <row r="58" spans="1:6" x14ac:dyDescent="0.25">
      <c r="A58" t="str">
        <f t="shared" si="0"/>
        <v>May-202130</v>
      </c>
      <c r="B58" t="s">
        <v>93</v>
      </c>
      <c r="C58">
        <v>2021</v>
      </c>
      <c r="D58" t="s">
        <v>130</v>
      </c>
      <c r="E58" s="35">
        <v>44346</v>
      </c>
      <c r="F58">
        <v>30</v>
      </c>
    </row>
    <row r="59" spans="1:6" x14ac:dyDescent="0.25">
      <c r="A59" t="str">
        <f t="shared" si="0"/>
        <v>May-202131</v>
      </c>
      <c r="B59" t="s">
        <v>93</v>
      </c>
      <c r="C59">
        <v>2021</v>
      </c>
      <c r="D59" t="s">
        <v>130</v>
      </c>
      <c r="E59" s="35">
        <v>44347</v>
      </c>
      <c r="F59">
        <v>31</v>
      </c>
    </row>
    <row r="60" spans="1:6" x14ac:dyDescent="0.25">
      <c r="A60" t="str">
        <f t="shared" si="0"/>
        <v>Jun-20211</v>
      </c>
      <c r="B60" t="s">
        <v>94</v>
      </c>
      <c r="C60">
        <v>2021</v>
      </c>
      <c r="D60" t="s">
        <v>131</v>
      </c>
      <c r="E60" s="35">
        <v>44348</v>
      </c>
      <c r="F60">
        <v>1</v>
      </c>
    </row>
    <row r="61" spans="1:6" x14ac:dyDescent="0.25">
      <c r="A61" t="str">
        <f t="shared" si="0"/>
        <v>Jun-20212</v>
      </c>
      <c r="B61" t="s">
        <v>94</v>
      </c>
      <c r="C61">
        <v>2021</v>
      </c>
      <c r="D61" t="s">
        <v>131</v>
      </c>
      <c r="E61" s="35">
        <v>44349</v>
      </c>
      <c r="F61">
        <v>2</v>
      </c>
    </row>
    <row r="62" spans="1:6" x14ac:dyDescent="0.25">
      <c r="A62" t="str">
        <f t="shared" si="0"/>
        <v>Jun-20213</v>
      </c>
      <c r="B62" t="s">
        <v>94</v>
      </c>
      <c r="C62">
        <v>2021</v>
      </c>
      <c r="D62" t="s">
        <v>131</v>
      </c>
      <c r="E62" s="35">
        <v>44350</v>
      </c>
      <c r="F62">
        <v>3</v>
      </c>
    </row>
    <row r="63" spans="1:6" x14ac:dyDescent="0.25">
      <c r="A63" t="str">
        <f t="shared" si="0"/>
        <v>Jun-20214</v>
      </c>
      <c r="B63" t="s">
        <v>94</v>
      </c>
      <c r="C63">
        <v>2021</v>
      </c>
      <c r="D63" t="s">
        <v>131</v>
      </c>
      <c r="E63" s="35">
        <v>44351</v>
      </c>
      <c r="F63">
        <v>4</v>
      </c>
    </row>
    <row r="64" spans="1:6" x14ac:dyDescent="0.25">
      <c r="A64" t="str">
        <f t="shared" si="0"/>
        <v>Jun-20215</v>
      </c>
      <c r="B64" t="s">
        <v>94</v>
      </c>
      <c r="C64">
        <v>2021</v>
      </c>
      <c r="D64" t="s">
        <v>131</v>
      </c>
      <c r="E64" s="35">
        <v>44352</v>
      </c>
      <c r="F64">
        <v>5</v>
      </c>
    </row>
    <row r="65" spans="1:6" x14ac:dyDescent="0.25">
      <c r="A65" t="str">
        <f t="shared" si="0"/>
        <v>Jun-20216</v>
      </c>
      <c r="B65" t="s">
        <v>94</v>
      </c>
      <c r="C65">
        <v>2021</v>
      </c>
      <c r="D65" t="s">
        <v>131</v>
      </c>
      <c r="E65" s="35">
        <v>44353</v>
      </c>
      <c r="F65">
        <v>6</v>
      </c>
    </row>
    <row r="66" spans="1:6" x14ac:dyDescent="0.25">
      <c r="A66" t="str">
        <f t="shared" si="0"/>
        <v>Jun-20217</v>
      </c>
      <c r="B66" t="s">
        <v>94</v>
      </c>
      <c r="C66">
        <v>2021</v>
      </c>
      <c r="D66" t="s">
        <v>131</v>
      </c>
      <c r="E66" s="35">
        <v>44354</v>
      </c>
      <c r="F66">
        <v>7</v>
      </c>
    </row>
    <row r="67" spans="1:6" x14ac:dyDescent="0.25">
      <c r="A67" t="str">
        <f t="shared" si="0"/>
        <v>Jun-20218</v>
      </c>
      <c r="B67" t="s">
        <v>94</v>
      </c>
      <c r="C67">
        <v>2021</v>
      </c>
      <c r="D67" t="s">
        <v>131</v>
      </c>
      <c r="E67" s="35">
        <v>44355</v>
      </c>
      <c r="F67">
        <v>8</v>
      </c>
    </row>
    <row r="68" spans="1:6" x14ac:dyDescent="0.25">
      <c r="A68" t="str">
        <f t="shared" si="0"/>
        <v>Jun-20219</v>
      </c>
      <c r="B68" t="s">
        <v>94</v>
      </c>
      <c r="C68">
        <v>2021</v>
      </c>
      <c r="D68" t="s">
        <v>131</v>
      </c>
      <c r="E68" s="35">
        <v>44356</v>
      </c>
      <c r="F68">
        <v>9</v>
      </c>
    </row>
    <row r="69" spans="1:6" x14ac:dyDescent="0.25">
      <c r="A69" t="str">
        <f t="shared" si="0"/>
        <v>Jun-202110</v>
      </c>
      <c r="B69" t="s">
        <v>94</v>
      </c>
      <c r="C69">
        <v>2021</v>
      </c>
      <c r="D69" t="s">
        <v>131</v>
      </c>
      <c r="E69" s="35">
        <v>44357</v>
      </c>
      <c r="F69">
        <v>10</v>
      </c>
    </row>
    <row r="70" spans="1:6" x14ac:dyDescent="0.25">
      <c r="A70" t="str">
        <f t="shared" ref="A70:A133" si="2">D70&amp;F70</f>
        <v>Jun-202111</v>
      </c>
      <c r="B70" t="s">
        <v>94</v>
      </c>
      <c r="C70">
        <v>2021</v>
      </c>
      <c r="D70" t="s">
        <v>131</v>
      </c>
      <c r="E70" s="35">
        <v>44358</v>
      </c>
      <c r="F70">
        <v>11</v>
      </c>
    </row>
    <row r="71" spans="1:6" x14ac:dyDescent="0.25">
      <c r="A71" t="str">
        <f t="shared" si="2"/>
        <v>Jun-202112</v>
      </c>
      <c r="B71" t="s">
        <v>94</v>
      </c>
      <c r="C71">
        <v>2021</v>
      </c>
      <c r="D71" t="s">
        <v>131</v>
      </c>
      <c r="E71" s="35">
        <v>44359</v>
      </c>
      <c r="F71">
        <v>12</v>
      </c>
    </row>
    <row r="72" spans="1:6" x14ac:dyDescent="0.25">
      <c r="A72" t="str">
        <f t="shared" si="2"/>
        <v>Jun-202113</v>
      </c>
      <c r="B72" t="s">
        <v>94</v>
      </c>
      <c r="C72">
        <v>2021</v>
      </c>
      <c r="D72" t="s">
        <v>131</v>
      </c>
      <c r="E72" s="35">
        <v>44360</v>
      </c>
      <c r="F72">
        <v>13</v>
      </c>
    </row>
    <row r="73" spans="1:6" x14ac:dyDescent="0.25">
      <c r="A73" t="str">
        <f t="shared" si="2"/>
        <v>Jun-202114</v>
      </c>
      <c r="B73" t="s">
        <v>94</v>
      </c>
      <c r="C73">
        <v>2021</v>
      </c>
      <c r="D73" t="s">
        <v>131</v>
      </c>
      <c r="E73" s="35">
        <v>44361</v>
      </c>
      <c r="F73">
        <v>14</v>
      </c>
    </row>
    <row r="74" spans="1:6" x14ac:dyDescent="0.25">
      <c r="A74" t="str">
        <f t="shared" si="2"/>
        <v>Jun-202115</v>
      </c>
      <c r="B74" t="s">
        <v>94</v>
      </c>
      <c r="C74">
        <v>2021</v>
      </c>
      <c r="D74" t="s">
        <v>131</v>
      </c>
      <c r="E74" s="35">
        <v>44362</v>
      </c>
      <c r="F74">
        <v>15</v>
      </c>
    </row>
    <row r="75" spans="1:6" x14ac:dyDescent="0.25">
      <c r="A75" t="str">
        <f t="shared" si="2"/>
        <v>Jun-202116</v>
      </c>
      <c r="B75" t="s">
        <v>94</v>
      </c>
      <c r="C75">
        <v>2021</v>
      </c>
      <c r="D75" t="s">
        <v>131</v>
      </c>
      <c r="E75" s="35">
        <v>44363</v>
      </c>
      <c r="F75">
        <v>16</v>
      </c>
    </row>
    <row r="76" spans="1:6" x14ac:dyDescent="0.25">
      <c r="A76" t="str">
        <f t="shared" si="2"/>
        <v>Jun-202117</v>
      </c>
      <c r="B76" t="s">
        <v>94</v>
      </c>
      <c r="C76">
        <v>2021</v>
      </c>
      <c r="D76" t="s">
        <v>131</v>
      </c>
      <c r="E76" s="35">
        <v>44364</v>
      </c>
      <c r="F76">
        <v>17</v>
      </c>
    </row>
    <row r="77" spans="1:6" x14ac:dyDescent="0.25">
      <c r="A77" t="str">
        <f t="shared" si="2"/>
        <v>Jun-202118</v>
      </c>
      <c r="B77" t="s">
        <v>94</v>
      </c>
      <c r="C77">
        <v>2021</v>
      </c>
      <c r="D77" t="s">
        <v>131</v>
      </c>
      <c r="E77" s="35">
        <v>44365</v>
      </c>
      <c r="F77">
        <v>18</v>
      </c>
    </row>
    <row r="78" spans="1:6" x14ac:dyDescent="0.25">
      <c r="A78" t="str">
        <f t="shared" si="2"/>
        <v>Jun-202119</v>
      </c>
      <c r="B78" t="s">
        <v>94</v>
      </c>
      <c r="C78">
        <v>2021</v>
      </c>
      <c r="D78" t="s">
        <v>131</v>
      </c>
      <c r="E78" s="35">
        <v>44366</v>
      </c>
      <c r="F78">
        <v>19</v>
      </c>
    </row>
    <row r="79" spans="1:6" x14ac:dyDescent="0.25">
      <c r="A79" t="str">
        <f t="shared" si="2"/>
        <v>Jun-202120</v>
      </c>
      <c r="B79" t="s">
        <v>94</v>
      </c>
      <c r="C79">
        <v>2021</v>
      </c>
      <c r="D79" t="s">
        <v>131</v>
      </c>
      <c r="E79" s="35">
        <v>44367</v>
      </c>
      <c r="F79">
        <v>20</v>
      </c>
    </row>
    <row r="80" spans="1:6" x14ac:dyDescent="0.25">
      <c r="A80" t="str">
        <f t="shared" si="2"/>
        <v>Jun-202121</v>
      </c>
      <c r="B80" t="s">
        <v>94</v>
      </c>
      <c r="C80">
        <v>2021</v>
      </c>
      <c r="D80" t="s">
        <v>131</v>
      </c>
      <c r="E80" s="35">
        <v>44368</v>
      </c>
      <c r="F80">
        <v>21</v>
      </c>
    </row>
    <row r="81" spans="1:6" x14ac:dyDescent="0.25">
      <c r="A81" t="str">
        <f t="shared" si="2"/>
        <v>Jun-202122</v>
      </c>
      <c r="B81" t="s">
        <v>94</v>
      </c>
      <c r="C81">
        <v>2021</v>
      </c>
      <c r="D81" t="s">
        <v>131</v>
      </c>
      <c r="E81" s="35">
        <v>44369</v>
      </c>
      <c r="F81">
        <v>22</v>
      </c>
    </row>
    <row r="82" spans="1:6" x14ac:dyDescent="0.25">
      <c r="A82" t="str">
        <f t="shared" si="2"/>
        <v>Jun-202123</v>
      </c>
      <c r="B82" t="s">
        <v>94</v>
      </c>
      <c r="C82">
        <v>2021</v>
      </c>
      <c r="D82" t="s">
        <v>131</v>
      </c>
      <c r="E82" s="35">
        <v>44370</v>
      </c>
      <c r="F82">
        <v>23</v>
      </c>
    </row>
    <row r="83" spans="1:6" x14ac:dyDescent="0.25">
      <c r="A83" t="str">
        <f t="shared" si="2"/>
        <v>Jun-202124</v>
      </c>
      <c r="B83" t="s">
        <v>94</v>
      </c>
      <c r="C83">
        <v>2021</v>
      </c>
      <c r="D83" t="s">
        <v>131</v>
      </c>
      <c r="E83" s="35">
        <v>44371</v>
      </c>
      <c r="F83">
        <v>24</v>
      </c>
    </row>
    <row r="84" spans="1:6" x14ac:dyDescent="0.25">
      <c r="A84" t="str">
        <f t="shared" si="2"/>
        <v>Jun-202125</v>
      </c>
      <c r="B84" t="s">
        <v>94</v>
      </c>
      <c r="C84">
        <v>2021</v>
      </c>
      <c r="D84" t="s">
        <v>131</v>
      </c>
      <c r="E84" s="35">
        <v>44372</v>
      </c>
      <c r="F84">
        <v>25</v>
      </c>
    </row>
    <row r="85" spans="1:6" x14ac:dyDescent="0.25">
      <c r="A85" t="str">
        <f t="shared" si="2"/>
        <v>Jun-202126</v>
      </c>
      <c r="B85" t="s">
        <v>94</v>
      </c>
      <c r="C85">
        <v>2021</v>
      </c>
      <c r="D85" t="s">
        <v>131</v>
      </c>
      <c r="E85" s="35">
        <v>44373</v>
      </c>
      <c r="F85">
        <v>26</v>
      </c>
    </row>
    <row r="86" spans="1:6" x14ac:dyDescent="0.25">
      <c r="A86" t="str">
        <f t="shared" si="2"/>
        <v>Jun-202127</v>
      </c>
      <c r="B86" t="s">
        <v>94</v>
      </c>
      <c r="C86">
        <v>2021</v>
      </c>
      <c r="D86" t="s">
        <v>131</v>
      </c>
      <c r="E86" s="35">
        <v>44374</v>
      </c>
      <c r="F86">
        <v>27</v>
      </c>
    </row>
    <row r="87" spans="1:6" x14ac:dyDescent="0.25">
      <c r="A87" t="str">
        <f t="shared" si="2"/>
        <v>Jun-202128</v>
      </c>
      <c r="B87" t="s">
        <v>94</v>
      </c>
      <c r="C87">
        <v>2021</v>
      </c>
      <c r="D87" t="s">
        <v>131</v>
      </c>
      <c r="E87" s="35">
        <v>44375</v>
      </c>
      <c r="F87">
        <v>28</v>
      </c>
    </row>
    <row r="88" spans="1:6" x14ac:dyDescent="0.25">
      <c r="A88" t="str">
        <f t="shared" si="2"/>
        <v>Jun-202129</v>
      </c>
      <c r="B88" t="s">
        <v>94</v>
      </c>
      <c r="C88">
        <v>2021</v>
      </c>
      <c r="D88" t="s">
        <v>131</v>
      </c>
      <c r="E88" s="35">
        <v>44376</v>
      </c>
      <c r="F88">
        <v>29</v>
      </c>
    </row>
    <row r="89" spans="1:6" x14ac:dyDescent="0.25">
      <c r="A89" t="str">
        <f t="shared" si="2"/>
        <v>Jun-202130</v>
      </c>
      <c r="B89" t="s">
        <v>94</v>
      </c>
      <c r="C89">
        <v>2021</v>
      </c>
      <c r="D89" t="s">
        <v>131</v>
      </c>
      <c r="E89" s="35">
        <v>44377</v>
      </c>
      <c r="F89">
        <v>30</v>
      </c>
    </row>
    <row r="90" spans="1:6" x14ac:dyDescent="0.25">
      <c r="A90" t="str">
        <f t="shared" si="2"/>
        <v>Jul-20211</v>
      </c>
      <c r="B90" t="s">
        <v>95</v>
      </c>
      <c r="C90">
        <v>2021</v>
      </c>
      <c r="D90" t="s">
        <v>132</v>
      </c>
      <c r="E90" s="35">
        <v>44378</v>
      </c>
      <c r="F90">
        <v>1</v>
      </c>
    </row>
    <row r="91" spans="1:6" x14ac:dyDescent="0.25">
      <c r="A91" t="str">
        <f t="shared" si="2"/>
        <v>Jul-20212</v>
      </c>
      <c r="B91" t="s">
        <v>95</v>
      </c>
      <c r="C91">
        <v>2021</v>
      </c>
      <c r="D91" t="s">
        <v>132</v>
      </c>
      <c r="E91" s="35">
        <v>44379</v>
      </c>
      <c r="F91">
        <v>2</v>
      </c>
    </row>
    <row r="92" spans="1:6" x14ac:dyDescent="0.25">
      <c r="A92" t="str">
        <f t="shared" si="2"/>
        <v>Jul-20213</v>
      </c>
      <c r="B92" t="s">
        <v>95</v>
      </c>
      <c r="C92">
        <v>2021</v>
      </c>
      <c r="D92" t="s">
        <v>132</v>
      </c>
      <c r="E92" s="35">
        <v>44380</v>
      </c>
      <c r="F92">
        <v>3</v>
      </c>
    </row>
    <row r="93" spans="1:6" x14ac:dyDescent="0.25">
      <c r="A93" t="str">
        <f t="shared" si="2"/>
        <v>Jul-20214</v>
      </c>
      <c r="B93" t="s">
        <v>95</v>
      </c>
      <c r="C93">
        <v>2021</v>
      </c>
      <c r="D93" t="s">
        <v>132</v>
      </c>
      <c r="E93" s="35">
        <v>44381</v>
      </c>
      <c r="F93">
        <v>4</v>
      </c>
    </row>
    <row r="94" spans="1:6" x14ac:dyDescent="0.25">
      <c r="A94" t="str">
        <f t="shared" si="2"/>
        <v>Jul-20215</v>
      </c>
      <c r="B94" t="s">
        <v>95</v>
      </c>
      <c r="C94">
        <v>2021</v>
      </c>
      <c r="D94" t="s">
        <v>132</v>
      </c>
      <c r="E94" s="35">
        <v>44382</v>
      </c>
      <c r="F94">
        <v>5</v>
      </c>
    </row>
    <row r="95" spans="1:6" x14ac:dyDescent="0.25">
      <c r="A95" t="str">
        <f t="shared" si="2"/>
        <v>Jul-20216</v>
      </c>
      <c r="B95" t="s">
        <v>95</v>
      </c>
      <c r="C95">
        <v>2021</v>
      </c>
      <c r="D95" t="s">
        <v>132</v>
      </c>
      <c r="E95" s="35">
        <v>44383</v>
      </c>
      <c r="F95">
        <v>6</v>
      </c>
    </row>
    <row r="96" spans="1:6" x14ac:dyDescent="0.25">
      <c r="A96" t="str">
        <f t="shared" si="2"/>
        <v>Jul-20217</v>
      </c>
      <c r="B96" t="s">
        <v>95</v>
      </c>
      <c r="C96">
        <v>2021</v>
      </c>
      <c r="D96" t="s">
        <v>132</v>
      </c>
      <c r="E96" s="35">
        <v>44384</v>
      </c>
      <c r="F96">
        <v>7</v>
      </c>
    </row>
    <row r="97" spans="1:6" x14ac:dyDescent="0.25">
      <c r="A97" t="str">
        <f t="shared" si="2"/>
        <v>Jul-20218</v>
      </c>
      <c r="B97" t="s">
        <v>95</v>
      </c>
      <c r="C97">
        <v>2021</v>
      </c>
      <c r="D97" t="s">
        <v>132</v>
      </c>
      <c r="E97" s="35">
        <v>44385</v>
      </c>
      <c r="F97">
        <v>8</v>
      </c>
    </row>
    <row r="98" spans="1:6" x14ac:dyDescent="0.25">
      <c r="A98" t="str">
        <f t="shared" si="2"/>
        <v>Jul-20219</v>
      </c>
      <c r="B98" t="s">
        <v>95</v>
      </c>
      <c r="C98">
        <v>2021</v>
      </c>
      <c r="D98" t="s">
        <v>132</v>
      </c>
      <c r="E98" s="35">
        <v>44386</v>
      </c>
      <c r="F98">
        <v>9</v>
      </c>
    </row>
    <row r="99" spans="1:6" x14ac:dyDescent="0.25">
      <c r="A99" t="str">
        <f t="shared" si="2"/>
        <v>Jul-202110</v>
      </c>
      <c r="B99" t="s">
        <v>95</v>
      </c>
      <c r="C99">
        <v>2021</v>
      </c>
      <c r="D99" t="s">
        <v>132</v>
      </c>
      <c r="E99" s="35">
        <v>44387</v>
      </c>
      <c r="F99">
        <v>10</v>
      </c>
    </row>
    <row r="100" spans="1:6" x14ac:dyDescent="0.25">
      <c r="A100" t="str">
        <f t="shared" si="2"/>
        <v>Jul-202111</v>
      </c>
      <c r="B100" t="s">
        <v>95</v>
      </c>
      <c r="C100">
        <v>2021</v>
      </c>
      <c r="D100" t="s">
        <v>132</v>
      </c>
      <c r="E100" s="35">
        <v>44388</v>
      </c>
      <c r="F100">
        <v>11</v>
      </c>
    </row>
    <row r="101" spans="1:6" x14ac:dyDescent="0.25">
      <c r="A101" t="str">
        <f t="shared" si="2"/>
        <v>Jul-202112</v>
      </c>
      <c r="B101" t="s">
        <v>95</v>
      </c>
      <c r="C101">
        <v>2021</v>
      </c>
      <c r="D101" t="s">
        <v>132</v>
      </c>
      <c r="E101" s="35">
        <v>44389</v>
      </c>
      <c r="F101">
        <v>12</v>
      </c>
    </row>
    <row r="102" spans="1:6" x14ac:dyDescent="0.25">
      <c r="A102" t="str">
        <f t="shared" si="2"/>
        <v>Jul-202113</v>
      </c>
      <c r="B102" t="s">
        <v>95</v>
      </c>
      <c r="C102">
        <v>2021</v>
      </c>
      <c r="D102" t="s">
        <v>132</v>
      </c>
      <c r="E102" s="35">
        <v>44390</v>
      </c>
      <c r="F102">
        <v>13</v>
      </c>
    </row>
    <row r="103" spans="1:6" x14ac:dyDescent="0.25">
      <c r="A103" t="str">
        <f t="shared" si="2"/>
        <v>Jul-202114</v>
      </c>
      <c r="B103" t="s">
        <v>95</v>
      </c>
      <c r="C103">
        <v>2021</v>
      </c>
      <c r="D103" t="s">
        <v>132</v>
      </c>
      <c r="E103" s="35">
        <v>44391</v>
      </c>
      <c r="F103">
        <v>14</v>
      </c>
    </row>
    <row r="104" spans="1:6" x14ac:dyDescent="0.25">
      <c r="A104" t="str">
        <f t="shared" si="2"/>
        <v>Jul-202115</v>
      </c>
      <c r="B104" t="s">
        <v>95</v>
      </c>
      <c r="C104">
        <v>2021</v>
      </c>
      <c r="D104" t="s">
        <v>132</v>
      </c>
      <c r="E104" s="35">
        <v>44392</v>
      </c>
      <c r="F104">
        <v>15</v>
      </c>
    </row>
    <row r="105" spans="1:6" x14ac:dyDescent="0.25">
      <c r="A105" t="str">
        <f t="shared" si="2"/>
        <v>Jul-202116</v>
      </c>
      <c r="B105" t="s">
        <v>95</v>
      </c>
      <c r="C105">
        <v>2021</v>
      </c>
      <c r="D105" t="s">
        <v>132</v>
      </c>
      <c r="E105" s="35">
        <v>44393</v>
      </c>
      <c r="F105">
        <v>16</v>
      </c>
    </row>
    <row r="106" spans="1:6" x14ac:dyDescent="0.25">
      <c r="A106" t="str">
        <f t="shared" si="2"/>
        <v>Jul-202117</v>
      </c>
      <c r="B106" t="s">
        <v>95</v>
      </c>
      <c r="C106">
        <v>2021</v>
      </c>
      <c r="D106" t="s">
        <v>132</v>
      </c>
      <c r="E106" s="35">
        <v>44394</v>
      </c>
      <c r="F106">
        <v>17</v>
      </c>
    </row>
    <row r="107" spans="1:6" x14ac:dyDescent="0.25">
      <c r="A107" t="str">
        <f t="shared" si="2"/>
        <v>Jul-202118</v>
      </c>
      <c r="B107" t="s">
        <v>95</v>
      </c>
      <c r="C107">
        <v>2021</v>
      </c>
      <c r="D107" t="s">
        <v>132</v>
      </c>
      <c r="E107" s="35">
        <v>44395</v>
      </c>
      <c r="F107">
        <v>18</v>
      </c>
    </row>
    <row r="108" spans="1:6" x14ac:dyDescent="0.25">
      <c r="A108" t="str">
        <f t="shared" si="2"/>
        <v>Jul-202119</v>
      </c>
      <c r="B108" t="s">
        <v>95</v>
      </c>
      <c r="C108">
        <v>2021</v>
      </c>
      <c r="D108" t="s">
        <v>132</v>
      </c>
      <c r="E108" s="35">
        <v>44396</v>
      </c>
      <c r="F108">
        <v>19</v>
      </c>
    </row>
    <row r="109" spans="1:6" x14ac:dyDescent="0.25">
      <c r="A109" t="str">
        <f t="shared" si="2"/>
        <v>Jul-202120</v>
      </c>
      <c r="B109" t="s">
        <v>95</v>
      </c>
      <c r="C109">
        <v>2021</v>
      </c>
      <c r="D109" t="s">
        <v>132</v>
      </c>
      <c r="E109" s="35">
        <v>44397</v>
      </c>
      <c r="F109">
        <v>20</v>
      </c>
    </row>
    <row r="110" spans="1:6" x14ac:dyDescent="0.25">
      <c r="A110" t="str">
        <f t="shared" si="2"/>
        <v>Jul-202121</v>
      </c>
      <c r="B110" t="s">
        <v>95</v>
      </c>
      <c r="C110">
        <v>2021</v>
      </c>
      <c r="D110" t="s">
        <v>132</v>
      </c>
      <c r="E110" s="35">
        <v>44398</v>
      </c>
      <c r="F110">
        <v>21</v>
      </c>
    </row>
    <row r="111" spans="1:6" x14ac:dyDescent="0.25">
      <c r="A111" t="str">
        <f t="shared" si="2"/>
        <v>Jul-202122</v>
      </c>
      <c r="B111" t="s">
        <v>95</v>
      </c>
      <c r="C111">
        <v>2021</v>
      </c>
      <c r="D111" t="s">
        <v>132</v>
      </c>
      <c r="E111" s="35">
        <v>44399</v>
      </c>
      <c r="F111">
        <v>22</v>
      </c>
    </row>
    <row r="112" spans="1:6" x14ac:dyDescent="0.25">
      <c r="A112" t="str">
        <f t="shared" si="2"/>
        <v>Jul-202123</v>
      </c>
      <c r="B112" t="s">
        <v>95</v>
      </c>
      <c r="C112">
        <v>2021</v>
      </c>
      <c r="D112" t="s">
        <v>132</v>
      </c>
      <c r="E112" s="35">
        <v>44400</v>
      </c>
      <c r="F112">
        <v>23</v>
      </c>
    </row>
    <row r="113" spans="1:6" x14ac:dyDescent="0.25">
      <c r="A113" t="str">
        <f t="shared" si="2"/>
        <v>Jul-202124</v>
      </c>
      <c r="B113" t="s">
        <v>95</v>
      </c>
      <c r="C113">
        <v>2021</v>
      </c>
      <c r="D113" t="s">
        <v>132</v>
      </c>
      <c r="E113" s="35">
        <v>44401</v>
      </c>
      <c r="F113">
        <v>24</v>
      </c>
    </row>
    <row r="114" spans="1:6" x14ac:dyDescent="0.25">
      <c r="A114" t="str">
        <f t="shared" si="2"/>
        <v>Jul-202125</v>
      </c>
      <c r="B114" t="s">
        <v>95</v>
      </c>
      <c r="C114">
        <v>2021</v>
      </c>
      <c r="D114" t="s">
        <v>132</v>
      </c>
      <c r="E114" s="35">
        <v>44402</v>
      </c>
      <c r="F114">
        <v>25</v>
      </c>
    </row>
    <row r="115" spans="1:6" x14ac:dyDescent="0.25">
      <c r="A115" t="str">
        <f t="shared" si="2"/>
        <v>Jul-202126</v>
      </c>
      <c r="B115" t="s">
        <v>95</v>
      </c>
      <c r="C115">
        <v>2021</v>
      </c>
      <c r="D115" t="s">
        <v>132</v>
      </c>
      <c r="E115" s="35">
        <v>44403</v>
      </c>
      <c r="F115">
        <v>26</v>
      </c>
    </row>
    <row r="116" spans="1:6" x14ac:dyDescent="0.25">
      <c r="A116" t="str">
        <f t="shared" si="2"/>
        <v>Jul-202127</v>
      </c>
      <c r="B116" t="s">
        <v>95</v>
      </c>
      <c r="C116">
        <v>2021</v>
      </c>
      <c r="D116" t="s">
        <v>132</v>
      </c>
      <c r="E116" s="35">
        <v>44404</v>
      </c>
      <c r="F116">
        <v>27</v>
      </c>
    </row>
    <row r="117" spans="1:6" x14ac:dyDescent="0.25">
      <c r="A117" t="str">
        <f t="shared" si="2"/>
        <v>Jul-202128</v>
      </c>
      <c r="B117" t="s">
        <v>95</v>
      </c>
      <c r="C117">
        <v>2021</v>
      </c>
      <c r="D117" t="s">
        <v>132</v>
      </c>
      <c r="E117" s="35">
        <v>44405</v>
      </c>
      <c r="F117">
        <v>28</v>
      </c>
    </row>
    <row r="118" spans="1:6" x14ac:dyDescent="0.25">
      <c r="A118" t="str">
        <f t="shared" si="2"/>
        <v>Jul-202129</v>
      </c>
      <c r="B118" t="s">
        <v>95</v>
      </c>
      <c r="C118">
        <v>2021</v>
      </c>
      <c r="D118" t="s">
        <v>132</v>
      </c>
      <c r="E118" s="35">
        <v>44406</v>
      </c>
      <c r="F118">
        <v>29</v>
      </c>
    </row>
    <row r="119" spans="1:6" x14ac:dyDescent="0.25">
      <c r="A119" t="str">
        <f t="shared" si="2"/>
        <v>Jul-202130</v>
      </c>
      <c r="B119" t="s">
        <v>95</v>
      </c>
      <c r="C119">
        <v>2021</v>
      </c>
      <c r="D119" t="s">
        <v>132</v>
      </c>
      <c r="E119" s="35">
        <v>44407</v>
      </c>
      <c r="F119">
        <v>30</v>
      </c>
    </row>
    <row r="120" spans="1:6" x14ac:dyDescent="0.25">
      <c r="A120" t="str">
        <f t="shared" si="2"/>
        <v>Jul-202131</v>
      </c>
      <c r="B120" t="s">
        <v>95</v>
      </c>
      <c r="C120">
        <v>2021</v>
      </c>
      <c r="D120" t="s">
        <v>132</v>
      </c>
      <c r="E120" s="35">
        <v>44408</v>
      </c>
      <c r="F120">
        <v>31</v>
      </c>
    </row>
    <row r="121" spans="1:6" x14ac:dyDescent="0.25">
      <c r="A121" t="str">
        <f t="shared" si="2"/>
        <v>Aug-20211</v>
      </c>
      <c r="B121" t="s">
        <v>96</v>
      </c>
      <c r="C121">
        <v>2021</v>
      </c>
      <c r="D121" t="s">
        <v>133</v>
      </c>
      <c r="E121" s="35">
        <v>44409</v>
      </c>
      <c r="F121">
        <v>1</v>
      </c>
    </row>
    <row r="122" spans="1:6" x14ac:dyDescent="0.25">
      <c r="A122" t="str">
        <f t="shared" si="2"/>
        <v>Aug-20212</v>
      </c>
      <c r="B122" t="s">
        <v>96</v>
      </c>
      <c r="C122">
        <v>2021</v>
      </c>
      <c r="D122" t="s">
        <v>133</v>
      </c>
      <c r="E122" s="35">
        <v>44410</v>
      </c>
      <c r="F122">
        <v>2</v>
      </c>
    </row>
    <row r="123" spans="1:6" x14ac:dyDescent="0.25">
      <c r="A123" t="str">
        <f t="shared" si="2"/>
        <v>Aug-20213</v>
      </c>
      <c r="B123" t="s">
        <v>96</v>
      </c>
      <c r="C123">
        <v>2021</v>
      </c>
      <c r="D123" t="s">
        <v>133</v>
      </c>
      <c r="E123" s="35">
        <v>44411</v>
      </c>
      <c r="F123">
        <v>3</v>
      </c>
    </row>
    <row r="124" spans="1:6" x14ac:dyDescent="0.25">
      <c r="A124" t="str">
        <f t="shared" si="2"/>
        <v>Aug-20214</v>
      </c>
      <c r="B124" t="s">
        <v>96</v>
      </c>
      <c r="C124">
        <v>2021</v>
      </c>
      <c r="D124" t="s">
        <v>133</v>
      </c>
      <c r="E124" s="35">
        <v>44412</v>
      </c>
      <c r="F124">
        <v>4</v>
      </c>
    </row>
    <row r="125" spans="1:6" x14ac:dyDescent="0.25">
      <c r="A125" t="str">
        <f t="shared" si="2"/>
        <v>Aug-20215</v>
      </c>
      <c r="B125" t="s">
        <v>96</v>
      </c>
      <c r="C125">
        <v>2021</v>
      </c>
      <c r="D125" t="s">
        <v>133</v>
      </c>
      <c r="E125" s="35">
        <v>44413</v>
      </c>
      <c r="F125">
        <v>5</v>
      </c>
    </row>
    <row r="126" spans="1:6" x14ac:dyDescent="0.25">
      <c r="A126" t="str">
        <f t="shared" si="2"/>
        <v>Aug-20216</v>
      </c>
      <c r="B126" t="s">
        <v>96</v>
      </c>
      <c r="C126">
        <v>2021</v>
      </c>
      <c r="D126" t="s">
        <v>133</v>
      </c>
      <c r="E126" s="35">
        <v>44414</v>
      </c>
      <c r="F126">
        <v>6</v>
      </c>
    </row>
    <row r="127" spans="1:6" x14ac:dyDescent="0.25">
      <c r="A127" t="str">
        <f t="shared" si="2"/>
        <v>Aug-20217</v>
      </c>
      <c r="B127" t="s">
        <v>96</v>
      </c>
      <c r="C127">
        <v>2021</v>
      </c>
      <c r="D127" t="s">
        <v>133</v>
      </c>
      <c r="E127" s="35">
        <v>44415</v>
      </c>
      <c r="F127">
        <v>7</v>
      </c>
    </row>
    <row r="128" spans="1:6" x14ac:dyDescent="0.25">
      <c r="A128" t="str">
        <f t="shared" si="2"/>
        <v>Aug-20218</v>
      </c>
      <c r="B128" t="s">
        <v>96</v>
      </c>
      <c r="C128">
        <v>2021</v>
      </c>
      <c r="D128" t="s">
        <v>133</v>
      </c>
      <c r="E128" s="35">
        <v>44416</v>
      </c>
      <c r="F128">
        <v>8</v>
      </c>
    </row>
    <row r="129" spans="1:6" x14ac:dyDescent="0.25">
      <c r="A129" t="str">
        <f t="shared" si="2"/>
        <v>Aug-20219</v>
      </c>
      <c r="B129" t="s">
        <v>96</v>
      </c>
      <c r="C129">
        <v>2021</v>
      </c>
      <c r="D129" t="s">
        <v>133</v>
      </c>
      <c r="E129" s="35">
        <v>44417</v>
      </c>
      <c r="F129">
        <v>9</v>
      </c>
    </row>
    <row r="130" spans="1:6" x14ac:dyDescent="0.25">
      <c r="A130" t="str">
        <f t="shared" si="2"/>
        <v>Aug-202110</v>
      </c>
      <c r="B130" t="s">
        <v>96</v>
      </c>
      <c r="C130">
        <v>2021</v>
      </c>
      <c r="D130" t="s">
        <v>133</v>
      </c>
      <c r="E130" s="35">
        <v>44418</v>
      </c>
      <c r="F130">
        <v>10</v>
      </c>
    </row>
    <row r="131" spans="1:6" x14ac:dyDescent="0.25">
      <c r="A131" t="str">
        <f t="shared" si="2"/>
        <v>Aug-202111</v>
      </c>
      <c r="B131" t="s">
        <v>96</v>
      </c>
      <c r="C131">
        <v>2021</v>
      </c>
      <c r="D131" t="s">
        <v>133</v>
      </c>
      <c r="E131" s="35">
        <v>44419</v>
      </c>
      <c r="F131">
        <v>11</v>
      </c>
    </row>
    <row r="132" spans="1:6" x14ac:dyDescent="0.25">
      <c r="A132" t="str">
        <f t="shared" si="2"/>
        <v>Aug-202112</v>
      </c>
      <c r="B132" t="s">
        <v>96</v>
      </c>
      <c r="C132">
        <v>2021</v>
      </c>
      <c r="D132" t="s">
        <v>133</v>
      </c>
      <c r="E132" s="35">
        <v>44420</v>
      </c>
      <c r="F132">
        <v>12</v>
      </c>
    </row>
    <row r="133" spans="1:6" x14ac:dyDescent="0.25">
      <c r="A133" t="str">
        <f t="shared" si="2"/>
        <v>Aug-202113</v>
      </c>
      <c r="B133" t="s">
        <v>96</v>
      </c>
      <c r="C133">
        <v>2021</v>
      </c>
      <c r="D133" t="s">
        <v>133</v>
      </c>
      <c r="E133" s="35">
        <v>44421</v>
      </c>
      <c r="F133">
        <v>13</v>
      </c>
    </row>
    <row r="134" spans="1:6" x14ac:dyDescent="0.25">
      <c r="A134" t="str">
        <f t="shared" ref="A134:A197" si="3">D134&amp;F134</f>
        <v>Aug-202114</v>
      </c>
      <c r="B134" t="s">
        <v>96</v>
      </c>
      <c r="C134">
        <v>2021</v>
      </c>
      <c r="D134" t="s">
        <v>133</v>
      </c>
      <c r="E134" s="35">
        <v>44422</v>
      </c>
      <c r="F134">
        <v>14</v>
      </c>
    </row>
    <row r="135" spans="1:6" x14ac:dyDescent="0.25">
      <c r="A135" t="str">
        <f t="shared" si="3"/>
        <v>Aug-202115</v>
      </c>
      <c r="B135" t="s">
        <v>96</v>
      </c>
      <c r="C135">
        <v>2021</v>
      </c>
      <c r="D135" t="s">
        <v>133</v>
      </c>
      <c r="E135" s="35">
        <v>44423</v>
      </c>
      <c r="F135">
        <v>15</v>
      </c>
    </row>
    <row r="136" spans="1:6" x14ac:dyDescent="0.25">
      <c r="A136" t="str">
        <f t="shared" si="3"/>
        <v>Aug-202116</v>
      </c>
      <c r="B136" t="s">
        <v>96</v>
      </c>
      <c r="C136">
        <v>2021</v>
      </c>
      <c r="D136" t="s">
        <v>133</v>
      </c>
      <c r="E136" s="35">
        <v>44424</v>
      </c>
      <c r="F136">
        <v>16</v>
      </c>
    </row>
    <row r="137" spans="1:6" x14ac:dyDescent="0.25">
      <c r="A137" t="str">
        <f t="shared" si="3"/>
        <v>Aug-202117</v>
      </c>
      <c r="B137" t="s">
        <v>96</v>
      </c>
      <c r="C137">
        <v>2021</v>
      </c>
      <c r="D137" t="s">
        <v>133</v>
      </c>
      <c r="E137" s="35">
        <v>44425</v>
      </c>
      <c r="F137">
        <v>17</v>
      </c>
    </row>
    <row r="138" spans="1:6" x14ac:dyDescent="0.25">
      <c r="A138" t="str">
        <f t="shared" si="3"/>
        <v>Aug-202118</v>
      </c>
      <c r="B138" t="s">
        <v>96</v>
      </c>
      <c r="C138">
        <v>2021</v>
      </c>
      <c r="D138" t="s">
        <v>133</v>
      </c>
      <c r="E138" s="35">
        <v>44426</v>
      </c>
      <c r="F138">
        <v>18</v>
      </c>
    </row>
    <row r="139" spans="1:6" x14ac:dyDescent="0.25">
      <c r="A139" t="str">
        <f t="shared" si="3"/>
        <v>Aug-202119</v>
      </c>
      <c r="B139" t="s">
        <v>96</v>
      </c>
      <c r="C139">
        <v>2021</v>
      </c>
      <c r="D139" t="s">
        <v>133</v>
      </c>
      <c r="E139" s="35">
        <v>44427</v>
      </c>
      <c r="F139">
        <v>19</v>
      </c>
    </row>
    <row r="140" spans="1:6" x14ac:dyDescent="0.25">
      <c r="A140" t="str">
        <f t="shared" si="3"/>
        <v>Aug-202120</v>
      </c>
      <c r="B140" t="s">
        <v>96</v>
      </c>
      <c r="C140">
        <v>2021</v>
      </c>
      <c r="D140" t="s">
        <v>133</v>
      </c>
      <c r="E140" s="35">
        <v>44428</v>
      </c>
      <c r="F140">
        <v>20</v>
      </c>
    </row>
    <row r="141" spans="1:6" x14ac:dyDescent="0.25">
      <c r="A141" t="str">
        <f t="shared" si="3"/>
        <v>Aug-202121</v>
      </c>
      <c r="B141" t="s">
        <v>96</v>
      </c>
      <c r="C141">
        <v>2021</v>
      </c>
      <c r="D141" t="s">
        <v>133</v>
      </c>
      <c r="E141" s="35">
        <v>44429</v>
      </c>
      <c r="F141">
        <v>21</v>
      </c>
    </row>
    <row r="142" spans="1:6" x14ac:dyDescent="0.25">
      <c r="A142" t="str">
        <f t="shared" si="3"/>
        <v>Aug-202122</v>
      </c>
      <c r="B142" t="s">
        <v>96</v>
      </c>
      <c r="C142">
        <v>2021</v>
      </c>
      <c r="D142" t="s">
        <v>133</v>
      </c>
      <c r="E142" s="35">
        <v>44430</v>
      </c>
      <c r="F142">
        <v>22</v>
      </c>
    </row>
    <row r="143" spans="1:6" x14ac:dyDescent="0.25">
      <c r="A143" t="str">
        <f t="shared" si="3"/>
        <v>Aug-202123</v>
      </c>
      <c r="B143" t="s">
        <v>96</v>
      </c>
      <c r="C143">
        <v>2021</v>
      </c>
      <c r="D143" t="s">
        <v>133</v>
      </c>
      <c r="E143" s="35">
        <v>44431</v>
      </c>
      <c r="F143">
        <v>23</v>
      </c>
    </row>
    <row r="144" spans="1:6" x14ac:dyDescent="0.25">
      <c r="A144" t="str">
        <f t="shared" si="3"/>
        <v>Aug-202124</v>
      </c>
      <c r="B144" t="s">
        <v>96</v>
      </c>
      <c r="C144">
        <v>2021</v>
      </c>
      <c r="D144" t="s">
        <v>133</v>
      </c>
      <c r="E144" s="35">
        <v>44432</v>
      </c>
      <c r="F144">
        <v>24</v>
      </c>
    </row>
    <row r="145" spans="1:6" x14ac:dyDescent="0.25">
      <c r="A145" t="str">
        <f t="shared" si="3"/>
        <v>Aug-202125</v>
      </c>
      <c r="B145" t="s">
        <v>96</v>
      </c>
      <c r="C145">
        <v>2021</v>
      </c>
      <c r="D145" t="s">
        <v>133</v>
      </c>
      <c r="E145" s="35">
        <v>44433</v>
      </c>
      <c r="F145">
        <v>25</v>
      </c>
    </row>
    <row r="146" spans="1:6" x14ac:dyDescent="0.25">
      <c r="A146" t="str">
        <f t="shared" si="3"/>
        <v>Aug-202126</v>
      </c>
      <c r="B146" t="s">
        <v>96</v>
      </c>
      <c r="C146">
        <v>2021</v>
      </c>
      <c r="D146" t="s">
        <v>133</v>
      </c>
      <c r="E146" s="35">
        <v>44434</v>
      </c>
      <c r="F146">
        <v>26</v>
      </c>
    </row>
    <row r="147" spans="1:6" x14ac:dyDescent="0.25">
      <c r="A147" t="str">
        <f t="shared" si="3"/>
        <v>Aug-202127</v>
      </c>
      <c r="B147" t="s">
        <v>96</v>
      </c>
      <c r="C147">
        <v>2021</v>
      </c>
      <c r="D147" t="s">
        <v>133</v>
      </c>
      <c r="E147" s="35">
        <v>44435</v>
      </c>
      <c r="F147">
        <v>27</v>
      </c>
    </row>
    <row r="148" spans="1:6" x14ac:dyDescent="0.25">
      <c r="A148" t="str">
        <f t="shared" si="3"/>
        <v>Aug-202128</v>
      </c>
      <c r="B148" t="s">
        <v>96</v>
      </c>
      <c r="C148">
        <v>2021</v>
      </c>
      <c r="D148" t="s">
        <v>133</v>
      </c>
      <c r="E148" s="35">
        <v>44436</v>
      </c>
      <c r="F148">
        <v>28</v>
      </c>
    </row>
    <row r="149" spans="1:6" x14ac:dyDescent="0.25">
      <c r="A149" t="str">
        <f t="shared" si="3"/>
        <v>Aug-202129</v>
      </c>
      <c r="B149" t="s">
        <v>96</v>
      </c>
      <c r="C149">
        <v>2021</v>
      </c>
      <c r="D149" t="s">
        <v>133</v>
      </c>
      <c r="E149" s="35">
        <v>44437</v>
      </c>
      <c r="F149">
        <v>29</v>
      </c>
    </row>
    <row r="150" spans="1:6" x14ac:dyDescent="0.25">
      <c r="A150" t="str">
        <f t="shared" si="3"/>
        <v>Aug-202130</v>
      </c>
      <c r="B150" t="s">
        <v>96</v>
      </c>
      <c r="C150">
        <v>2021</v>
      </c>
      <c r="D150" t="s">
        <v>133</v>
      </c>
      <c r="E150" s="35">
        <v>44438</v>
      </c>
      <c r="F150">
        <v>30</v>
      </c>
    </row>
    <row r="151" spans="1:6" x14ac:dyDescent="0.25">
      <c r="A151" t="str">
        <f t="shared" si="3"/>
        <v>Aug-202131</v>
      </c>
      <c r="B151" t="s">
        <v>96</v>
      </c>
      <c r="C151">
        <v>2021</v>
      </c>
      <c r="D151" t="s">
        <v>133</v>
      </c>
      <c r="E151" s="35">
        <v>44439</v>
      </c>
      <c r="F151">
        <v>31</v>
      </c>
    </row>
    <row r="152" spans="1:6" x14ac:dyDescent="0.25">
      <c r="A152" t="str">
        <f t="shared" si="3"/>
        <v>Sep-20211</v>
      </c>
      <c r="B152" t="s">
        <v>97</v>
      </c>
      <c r="C152">
        <v>2021</v>
      </c>
      <c r="D152" t="s">
        <v>134</v>
      </c>
      <c r="E152" s="35">
        <v>44440</v>
      </c>
      <c r="F152">
        <v>1</v>
      </c>
    </row>
    <row r="153" spans="1:6" x14ac:dyDescent="0.25">
      <c r="A153" t="str">
        <f t="shared" si="3"/>
        <v>Sep-20212</v>
      </c>
      <c r="B153" t="s">
        <v>97</v>
      </c>
      <c r="C153">
        <v>2021</v>
      </c>
      <c r="D153" t="s">
        <v>134</v>
      </c>
      <c r="E153" s="35">
        <v>44441</v>
      </c>
      <c r="F153">
        <v>2</v>
      </c>
    </row>
    <row r="154" spans="1:6" x14ac:dyDescent="0.25">
      <c r="A154" t="str">
        <f t="shared" si="3"/>
        <v>Sep-20213</v>
      </c>
      <c r="B154" t="s">
        <v>97</v>
      </c>
      <c r="C154">
        <v>2021</v>
      </c>
      <c r="D154" t="s">
        <v>134</v>
      </c>
      <c r="E154" s="35">
        <v>44442</v>
      </c>
      <c r="F154">
        <v>3</v>
      </c>
    </row>
    <row r="155" spans="1:6" x14ac:dyDescent="0.25">
      <c r="A155" t="str">
        <f t="shared" si="3"/>
        <v>Sep-20214</v>
      </c>
      <c r="B155" t="s">
        <v>97</v>
      </c>
      <c r="C155">
        <v>2021</v>
      </c>
      <c r="D155" t="s">
        <v>134</v>
      </c>
      <c r="E155" s="35">
        <v>44443</v>
      </c>
      <c r="F155">
        <v>4</v>
      </c>
    </row>
    <row r="156" spans="1:6" x14ac:dyDescent="0.25">
      <c r="A156" t="str">
        <f t="shared" si="3"/>
        <v>Sep-20215</v>
      </c>
      <c r="B156" t="s">
        <v>97</v>
      </c>
      <c r="C156">
        <v>2021</v>
      </c>
      <c r="D156" t="s">
        <v>134</v>
      </c>
      <c r="E156" s="35">
        <v>44444</v>
      </c>
      <c r="F156">
        <v>5</v>
      </c>
    </row>
    <row r="157" spans="1:6" x14ac:dyDescent="0.25">
      <c r="A157" t="str">
        <f t="shared" si="3"/>
        <v>Sep-20216</v>
      </c>
      <c r="B157" t="s">
        <v>97</v>
      </c>
      <c r="C157">
        <v>2021</v>
      </c>
      <c r="D157" t="s">
        <v>134</v>
      </c>
      <c r="E157" s="35">
        <v>44445</v>
      </c>
      <c r="F157">
        <v>6</v>
      </c>
    </row>
    <row r="158" spans="1:6" x14ac:dyDescent="0.25">
      <c r="A158" t="str">
        <f t="shared" si="3"/>
        <v>Sep-20217</v>
      </c>
      <c r="B158" t="s">
        <v>97</v>
      </c>
      <c r="C158">
        <v>2021</v>
      </c>
      <c r="D158" t="s">
        <v>134</v>
      </c>
      <c r="E158" s="35">
        <v>44446</v>
      </c>
      <c r="F158">
        <v>7</v>
      </c>
    </row>
    <row r="159" spans="1:6" x14ac:dyDescent="0.25">
      <c r="A159" t="str">
        <f t="shared" si="3"/>
        <v>Sep-20218</v>
      </c>
      <c r="B159" t="s">
        <v>97</v>
      </c>
      <c r="C159">
        <v>2021</v>
      </c>
      <c r="D159" t="s">
        <v>134</v>
      </c>
      <c r="E159" s="35">
        <v>44447</v>
      </c>
      <c r="F159">
        <v>8</v>
      </c>
    </row>
    <row r="160" spans="1:6" x14ac:dyDescent="0.25">
      <c r="A160" t="str">
        <f t="shared" si="3"/>
        <v>Sep-20219</v>
      </c>
      <c r="B160" t="s">
        <v>97</v>
      </c>
      <c r="C160">
        <v>2021</v>
      </c>
      <c r="D160" t="s">
        <v>134</v>
      </c>
      <c r="E160" s="35">
        <v>44448</v>
      </c>
      <c r="F160">
        <v>9</v>
      </c>
    </row>
    <row r="161" spans="1:6" x14ac:dyDescent="0.25">
      <c r="A161" t="str">
        <f t="shared" si="3"/>
        <v>Sep-202110</v>
      </c>
      <c r="B161" t="s">
        <v>97</v>
      </c>
      <c r="C161">
        <v>2021</v>
      </c>
      <c r="D161" t="s">
        <v>134</v>
      </c>
      <c r="E161" s="35">
        <v>44449</v>
      </c>
      <c r="F161">
        <v>10</v>
      </c>
    </row>
    <row r="162" spans="1:6" x14ac:dyDescent="0.25">
      <c r="A162" t="str">
        <f t="shared" si="3"/>
        <v>Sep-202111</v>
      </c>
      <c r="B162" t="s">
        <v>97</v>
      </c>
      <c r="C162">
        <v>2021</v>
      </c>
      <c r="D162" t="s">
        <v>134</v>
      </c>
      <c r="E162" s="35">
        <v>44450</v>
      </c>
      <c r="F162">
        <v>11</v>
      </c>
    </row>
    <row r="163" spans="1:6" x14ac:dyDescent="0.25">
      <c r="A163" t="str">
        <f t="shared" si="3"/>
        <v>Sep-202112</v>
      </c>
      <c r="B163" t="s">
        <v>97</v>
      </c>
      <c r="C163">
        <v>2021</v>
      </c>
      <c r="D163" t="s">
        <v>134</v>
      </c>
      <c r="E163" s="35">
        <v>44451</v>
      </c>
      <c r="F163">
        <v>12</v>
      </c>
    </row>
    <row r="164" spans="1:6" x14ac:dyDescent="0.25">
      <c r="A164" t="str">
        <f t="shared" si="3"/>
        <v>Sep-202113</v>
      </c>
      <c r="B164" t="s">
        <v>97</v>
      </c>
      <c r="C164">
        <v>2021</v>
      </c>
      <c r="D164" t="s">
        <v>134</v>
      </c>
      <c r="E164" s="35">
        <v>44452</v>
      </c>
      <c r="F164">
        <v>13</v>
      </c>
    </row>
    <row r="165" spans="1:6" x14ac:dyDescent="0.25">
      <c r="A165" t="str">
        <f t="shared" si="3"/>
        <v>Sep-202114</v>
      </c>
      <c r="B165" t="s">
        <v>97</v>
      </c>
      <c r="C165">
        <v>2021</v>
      </c>
      <c r="D165" t="s">
        <v>134</v>
      </c>
      <c r="E165" s="35">
        <v>44453</v>
      </c>
      <c r="F165">
        <v>14</v>
      </c>
    </row>
    <row r="166" spans="1:6" x14ac:dyDescent="0.25">
      <c r="A166" t="str">
        <f t="shared" si="3"/>
        <v>Sep-202115</v>
      </c>
      <c r="B166" t="s">
        <v>97</v>
      </c>
      <c r="C166">
        <v>2021</v>
      </c>
      <c r="D166" t="s">
        <v>134</v>
      </c>
      <c r="E166" s="35">
        <v>44454</v>
      </c>
      <c r="F166">
        <v>15</v>
      </c>
    </row>
    <row r="167" spans="1:6" x14ac:dyDescent="0.25">
      <c r="A167" t="str">
        <f t="shared" si="3"/>
        <v>Sep-202116</v>
      </c>
      <c r="B167" t="s">
        <v>97</v>
      </c>
      <c r="C167">
        <v>2021</v>
      </c>
      <c r="D167" t="s">
        <v>134</v>
      </c>
      <c r="E167" s="35">
        <v>44455</v>
      </c>
      <c r="F167">
        <v>16</v>
      </c>
    </row>
    <row r="168" spans="1:6" x14ac:dyDescent="0.25">
      <c r="A168" t="str">
        <f t="shared" si="3"/>
        <v>Sep-202117</v>
      </c>
      <c r="B168" t="s">
        <v>97</v>
      </c>
      <c r="C168">
        <v>2021</v>
      </c>
      <c r="D168" t="s">
        <v>134</v>
      </c>
      <c r="E168" s="35">
        <v>44456</v>
      </c>
      <c r="F168">
        <v>17</v>
      </c>
    </row>
    <row r="169" spans="1:6" x14ac:dyDescent="0.25">
      <c r="A169" t="str">
        <f t="shared" si="3"/>
        <v>Sep-202118</v>
      </c>
      <c r="B169" t="s">
        <v>97</v>
      </c>
      <c r="C169">
        <v>2021</v>
      </c>
      <c r="D169" t="s">
        <v>134</v>
      </c>
      <c r="E169" s="35">
        <v>44457</v>
      </c>
      <c r="F169">
        <v>18</v>
      </c>
    </row>
    <row r="170" spans="1:6" x14ac:dyDescent="0.25">
      <c r="A170" t="str">
        <f t="shared" si="3"/>
        <v>Sep-202119</v>
      </c>
      <c r="B170" t="s">
        <v>97</v>
      </c>
      <c r="C170">
        <v>2021</v>
      </c>
      <c r="D170" t="s">
        <v>134</v>
      </c>
      <c r="E170" s="35">
        <v>44458</v>
      </c>
      <c r="F170">
        <v>19</v>
      </c>
    </row>
    <row r="171" spans="1:6" x14ac:dyDescent="0.25">
      <c r="A171" t="str">
        <f t="shared" si="3"/>
        <v>Sep-202120</v>
      </c>
      <c r="B171" t="s">
        <v>97</v>
      </c>
      <c r="C171">
        <v>2021</v>
      </c>
      <c r="D171" t="s">
        <v>134</v>
      </c>
      <c r="E171" s="35">
        <v>44459</v>
      </c>
      <c r="F171">
        <v>20</v>
      </c>
    </row>
    <row r="172" spans="1:6" x14ac:dyDescent="0.25">
      <c r="A172" t="str">
        <f t="shared" si="3"/>
        <v>Sep-202121</v>
      </c>
      <c r="B172" t="s">
        <v>97</v>
      </c>
      <c r="C172">
        <v>2021</v>
      </c>
      <c r="D172" t="s">
        <v>134</v>
      </c>
      <c r="E172" s="35">
        <v>44460</v>
      </c>
      <c r="F172">
        <v>21</v>
      </c>
    </row>
    <row r="173" spans="1:6" x14ac:dyDescent="0.25">
      <c r="A173" t="str">
        <f t="shared" si="3"/>
        <v>Sep-202122</v>
      </c>
      <c r="B173" t="s">
        <v>97</v>
      </c>
      <c r="C173">
        <v>2021</v>
      </c>
      <c r="D173" t="s">
        <v>134</v>
      </c>
      <c r="E173" s="35">
        <v>44461</v>
      </c>
      <c r="F173">
        <v>22</v>
      </c>
    </row>
    <row r="174" spans="1:6" x14ac:dyDescent="0.25">
      <c r="A174" t="str">
        <f t="shared" si="3"/>
        <v>Sep-202123</v>
      </c>
      <c r="B174" t="s">
        <v>97</v>
      </c>
      <c r="C174">
        <v>2021</v>
      </c>
      <c r="D174" t="s">
        <v>134</v>
      </c>
      <c r="E174" s="35">
        <v>44462</v>
      </c>
      <c r="F174">
        <v>23</v>
      </c>
    </row>
    <row r="175" spans="1:6" x14ac:dyDescent="0.25">
      <c r="A175" t="str">
        <f t="shared" si="3"/>
        <v>Sep-202124</v>
      </c>
      <c r="B175" t="s">
        <v>97</v>
      </c>
      <c r="C175">
        <v>2021</v>
      </c>
      <c r="D175" t="s">
        <v>134</v>
      </c>
      <c r="E175" s="35">
        <v>44463</v>
      </c>
      <c r="F175">
        <v>24</v>
      </c>
    </row>
    <row r="176" spans="1:6" x14ac:dyDescent="0.25">
      <c r="A176" t="str">
        <f t="shared" si="3"/>
        <v>Sep-202125</v>
      </c>
      <c r="B176" t="s">
        <v>97</v>
      </c>
      <c r="C176">
        <v>2021</v>
      </c>
      <c r="D176" t="s">
        <v>134</v>
      </c>
      <c r="E176" s="35">
        <v>44464</v>
      </c>
      <c r="F176">
        <v>25</v>
      </c>
    </row>
    <row r="177" spans="1:6" x14ac:dyDescent="0.25">
      <c r="A177" t="str">
        <f t="shared" si="3"/>
        <v>Sep-202126</v>
      </c>
      <c r="B177" t="s">
        <v>97</v>
      </c>
      <c r="C177">
        <v>2021</v>
      </c>
      <c r="D177" t="s">
        <v>134</v>
      </c>
      <c r="E177" s="35">
        <v>44465</v>
      </c>
      <c r="F177">
        <v>26</v>
      </c>
    </row>
    <row r="178" spans="1:6" x14ac:dyDescent="0.25">
      <c r="A178" t="str">
        <f t="shared" si="3"/>
        <v>Sep-202127</v>
      </c>
      <c r="B178" t="s">
        <v>97</v>
      </c>
      <c r="C178">
        <v>2021</v>
      </c>
      <c r="D178" t="s">
        <v>134</v>
      </c>
      <c r="E178" s="35">
        <v>44466</v>
      </c>
      <c r="F178">
        <v>27</v>
      </c>
    </row>
    <row r="179" spans="1:6" x14ac:dyDescent="0.25">
      <c r="A179" t="str">
        <f t="shared" si="3"/>
        <v>Sep-202128</v>
      </c>
      <c r="B179" t="s">
        <v>97</v>
      </c>
      <c r="C179">
        <v>2021</v>
      </c>
      <c r="D179" t="s">
        <v>134</v>
      </c>
      <c r="E179" s="35">
        <v>44467</v>
      </c>
      <c r="F179">
        <v>28</v>
      </c>
    </row>
    <row r="180" spans="1:6" x14ac:dyDescent="0.25">
      <c r="A180" t="str">
        <f t="shared" si="3"/>
        <v>Sep-202129</v>
      </c>
      <c r="B180" t="s">
        <v>97</v>
      </c>
      <c r="C180">
        <v>2021</v>
      </c>
      <c r="D180" t="s">
        <v>134</v>
      </c>
      <c r="E180" s="35">
        <v>44468</v>
      </c>
      <c r="F180">
        <v>29</v>
      </c>
    </row>
    <row r="181" spans="1:6" x14ac:dyDescent="0.25">
      <c r="A181" t="str">
        <f t="shared" si="3"/>
        <v>Sep-202130</v>
      </c>
      <c r="B181" t="s">
        <v>97</v>
      </c>
      <c r="C181">
        <v>2021</v>
      </c>
      <c r="D181" t="s">
        <v>134</v>
      </c>
      <c r="E181" s="35">
        <v>44469</v>
      </c>
      <c r="F181">
        <v>30</v>
      </c>
    </row>
    <row r="182" spans="1:6" x14ac:dyDescent="0.25">
      <c r="A182" t="str">
        <f t="shared" si="3"/>
        <v>Oct-20211</v>
      </c>
      <c r="B182" t="s">
        <v>98</v>
      </c>
      <c r="C182">
        <v>2021</v>
      </c>
      <c r="D182" t="s">
        <v>135</v>
      </c>
      <c r="E182" s="35">
        <v>44470</v>
      </c>
      <c r="F182">
        <v>1</v>
      </c>
    </row>
    <row r="183" spans="1:6" x14ac:dyDescent="0.25">
      <c r="A183" t="str">
        <f t="shared" si="3"/>
        <v>Oct-20212</v>
      </c>
      <c r="B183" t="s">
        <v>98</v>
      </c>
      <c r="C183">
        <v>2021</v>
      </c>
      <c r="D183" t="s">
        <v>135</v>
      </c>
      <c r="E183" s="35">
        <v>44471</v>
      </c>
      <c r="F183">
        <v>2</v>
      </c>
    </row>
    <row r="184" spans="1:6" x14ac:dyDescent="0.25">
      <c r="A184" t="str">
        <f t="shared" si="3"/>
        <v>Oct-20213</v>
      </c>
      <c r="B184" t="s">
        <v>98</v>
      </c>
      <c r="C184">
        <v>2021</v>
      </c>
      <c r="D184" t="s">
        <v>135</v>
      </c>
      <c r="E184" s="35">
        <v>44472</v>
      </c>
      <c r="F184">
        <v>3</v>
      </c>
    </row>
    <row r="185" spans="1:6" x14ac:dyDescent="0.25">
      <c r="A185" t="str">
        <f t="shared" si="3"/>
        <v>Oct-20214</v>
      </c>
      <c r="B185" t="s">
        <v>98</v>
      </c>
      <c r="C185">
        <v>2021</v>
      </c>
      <c r="D185" t="s">
        <v>135</v>
      </c>
      <c r="E185" s="35">
        <v>44473</v>
      </c>
      <c r="F185">
        <v>4</v>
      </c>
    </row>
    <row r="186" spans="1:6" x14ac:dyDescent="0.25">
      <c r="A186" t="str">
        <f t="shared" si="3"/>
        <v>Oct-20215</v>
      </c>
      <c r="B186" t="s">
        <v>98</v>
      </c>
      <c r="C186">
        <v>2021</v>
      </c>
      <c r="D186" t="s">
        <v>135</v>
      </c>
      <c r="E186" s="35">
        <v>44474</v>
      </c>
      <c r="F186">
        <v>5</v>
      </c>
    </row>
    <row r="187" spans="1:6" x14ac:dyDescent="0.25">
      <c r="A187" t="str">
        <f t="shared" si="3"/>
        <v>Oct-20216</v>
      </c>
      <c r="B187" t="s">
        <v>98</v>
      </c>
      <c r="C187">
        <v>2021</v>
      </c>
      <c r="D187" t="s">
        <v>135</v>
      </c>
      <c r="E187" s="35">
        <v>44475</v>
      </c>
      <c r="F187">
        <v>6</v>
      </c>
    </row>
    <row r="188" spans="1:6" x14ac:dyDescent="0.25">
      <c r="A188" t="str">
        <f t="shared" si="3"/>
        <v>Oct-20217</v>
      </c>
      <c r="B188" t="s">
        <v>98</v>
      </c>
      <c r="C188">
        <v>2021</v>
      </c>
      <c r="D188" t="s">
        <v>135</v>
      </c>
      <c r="E188" s="35">
        <v>44476</v>
      </c>
      <c r="F188">
        <v>7</v>
      </c>
    </row>
    <row r="189" spans="1:6" x14ac:dyDescent="0.25">
      <c r="A189" t="str">
        <f t="shared" si="3"/>
        <v>Oct-20218</v>
      </c>
      <c r="B189" t="s">
        <v>98</v>
      </c>
      <c r="C189">
        <v>2021</v>
      </c>
      <c r="D189" t="s">
        <v>135</v>
      </c>
      <c r="E189" s="35">
        <v>44477</v>
      </c>
      <c r="F189">
        <v>8</v>
      </c>
    </row>
    <row r="190" spans="1:6" x14ac:dyDescent="0.25">
      <c r="A190" t="str">
        <f t="shared" si="3"/>
        <v>Oct-20219</v>
      </c>
      <c r="B190" t="s">
        <v>98</v>
      </c>
      <c r="C190">
        <v>2021</v>
      </c>
      <c r="D190" t="s">
        <v>135</v>
      </c>
      <c r="E190" s="35">
        <v>44478</v>
      </c>
      <c r="F190">
        <v>9</v>
      </c>
    </row>
    <row r="191" spans="1:6" x14ac:dyDescent="0.25">
      <c r="A191" t="str">
        <f t="shared" si="3"/>
        <v>Oct-202110</v>
      </c>
      <c r="B191" t="s">
        <v>98</v>
      </c>
      <c r="C191">
        <v>2021</v>
      </c>
      <c r="D191" t="s">
        <v>135</v>
      </c>
      <c r="E191" s="35">
        <v>44479</v>
      </c>
      <c r="F191">
        <v>10</v>
      </c>
    </row>
    <row r="192" spans="1:6" x14ac:dyDescent="0.25">
      <c r="A192" t="str">
        <f t="shared" si="3"/>
        <v>Oct-202111</v>
      </c>
      <c r="B192" t="s">
        <v>98</v>
      </c>
      <c r="C192">
        <v>2021</v>
      </c>
      <c r="D192" t="s">
        <v>135</v>
      </c>
      <c r="E192" s="35">
        <v>44480</v>
      </c>
      <c r="F192">
        <v>11</v>
      </c>
    </row>
    <row r="193" spans="1:6" x14ac:dyDescent="0.25">
      <c r="A193" t="str">
        <f t="shared" si="3"/>
        <v>Oct-202112</v>
      </c>
      <c r="B193" t="s">
        <v>98</v>
      </c>
      <c r="C193">
        <v>2021</v>
      </c>
      <c r="D193" t="s">
        <v>135</v>
      </c>
      <c r="E193" s="35">
        <v>44481</v>
      </c>
      <c r="F193">
        <v>12</v>
      </c>
    </row>
    <row r="194" spans="1:6" x14ac:dyDescent="0.25">
      <c r="A194" t="str">
        <f t="shared" si="3"/>
        <v>Oct-202113</v>
      </c>
      <c r="B194" t="s">
        <v>98</v>
      </c>
      <c r="C194">
        <v>2021</v>
      </c>
      <c r="D194" t="s">
        <v>135</v>
      </c>
      <c r="E194" s="35">
        <v>44482</v>
      </c>
      <c r="F194">
        <v>13</v>
      </c>
    </row>
    <row r="195" spans="1:6" x14ac:dyDescent="0.25">
      <c r="A195" t="str">
        <f t="shared" si="3"/>
        <v>Oct-202114</v>
      </c>
      <c r="B195" t="s">
        <v>98</v>
      </c>
      <c r="C195">
        <v>2021</v>
      </c>
      <c r="D195" t="s">
        <v>135</v>
      </c>
      <c r="E195" s="35">
        <v>44483</v>
      </c>
      <c r="F195">
        <v>14</v>
      </c>
    </row>
    <row r="196" spans="1:6" x14ac:dyDescent="0.25">
      <c r="A196" t="str">
        <f t="shared" si="3"/>
        <v>Oct-202115</v>
      </c>
      <c r="B196" t="s">
        <v>98</v>
      </c>
      <c r="C196">
        <v>2021</v>
      </c>
      <c r="D196" t="s">
        <v>135</v>
      </c>
      <c r="E196" s="35">
        <v>44484</v>
      </c>
      <c r="F196">
        <v>15</v>
      </c>
    </row>
    <row r="197" spans="1:6" x14ac:dyDescent="0.25">
      <c r="A197" t="str">
        <f t="shared" si="3"/>
        <v>Oct-202116</v>
      </c>
      <c r="B197" t="s">
        <v>98</v>
      </c>
      <c r="C197">
        <v>2021</v>
      </c>
      <c r="D197" t="s">
        <v>135</v>
      </c>
      <c r="E197" s="35">
        <v>44485</v>
      </c>
      <c r="F197">
        <v>16</v>
      </c>
    </row>
    <row r="198" spans="1:6" x14ac:dyDescent="0.25">
      <c r="A198" t="str">
        <f t="shared" ref="A198:A261" si="4">D198&amp;F198</f>
        <v>Oct-202117</v>
      </c>
      <c r="B198" t="s">
        <v>98</v>
      </c>
      <c r="C198">
        <v>2021</v>
      </c>
      <c r="D198" t="s">
        <v>135</v>
      </c>
      <c r="E198" s="35">
        <v>44486</v>
      </c>
      <c r="F198">
        <v>17</v>
      </c>
    </row>
    <row r="199" spans="1:6" x14ac:dyDescent="0.25">
      <c r="A199" t="str">
        <f t="shared" si="4"/>
        <v>Oct-202118</v>
      </c>
      <c r="B199" t="s">
        <v>98</v>
      </c>
      <c r="C199">
        <v>2021</v>
      </c>
      <c r="D199" t="s">
        <v>135</v>
      </c>
      <c r="E199" s="35">
        <v>44487</v>
      </c>
      <c r="F199">
        <v>18</v>
      </c>
    </row>
    <row r="200" spans="1:6" x14ac:dyDescent="0.25">
      <c r="A200" t="str">
        <f t="shared" si="4"/>
        <v>Oct-202119</v>
      </c>
      <c r="B200" t="s">
        <v>98</v>
      </c>
      <c r="C200">
        <v>2021</v>
      </c>
      <c r="D200" t="s">
        <v>135</v>
      </c>
      <c r="E200" s="35">
        <v>44488</v>
      </c>
      <c r="F200">
        <v>19</v>
      </c>
    </row>
    <row r="201" spans="1:6" x14ac:dyDescent="0.25">
      <c r="A201" t="str">
        <f t="shared" si="4"/>
        <v>Oct-202120</v>
      </c>
      <c r="B201" t="s">
        <v>98</v>
      </c>
      <c r="C201">
        <v>2021</v>
      </c>
      <c r="D201" t="s">
        <v>135</v>
      </c>
      <c r="E201" s="35">
        <v>44489</v>
      </c>
      <c r="F201">
        <v>20</v>
      </c>
    </row>
    <row r="202" spans="1:6" x14ac:dyDescent="0.25">
      <c r="A202" t="str">
        <f t="shared" si="4"/>
        <v>Oct-202121</v>
      </c>
      <c r="B202" t="s">
        <v>98</v>
      </c>
      <c r="C202">
        <v>2021</v>
      </c>
      <c r="D202" t="s">
        <v>135</v>
      </c>
      <c r="E202" s="35">
        <v>44490</v>
      </c>
      <c r="F202">
        <v>21</v>
      </c>
    </row>
    <row r="203" spans="1:6" x14ac:dyDescent="0.25">
      <c r="A203" t="str">
        <f t="shared" si="4"/>
        <v>Oct-202122</v>
      </c>
      <c r="B203" t="s">
        <v>98</v>
      </c>
      <c r="C203">
        <v>2021</v>
      </c>
      <c r="D203" t="s">
        <v>135</v>
      </c>
      <c r="E203" s="35">
        <v>44491</v>
      </c>
      <c r="F203">
        <v>22</v>
      </c>
    </row>
    <row r="204" spans="1:6" x14ac:dyDescent="0.25">
      <c r="A204" t="str">
        <f t="shared" si="4"/>
        <v>Oct-202123</v>
      </c>
      <c r="B204" t="s">
        <v>98</v>
      </c>
      <c r="C204">
        <v>2021</v>
      </c>
      <c r="D204" t="s">
        <v>135</v>
      </c>
      <c r="E204" s="35">
        <v>44492</v>
      </c>
      <c r="F204">
        <v>23</v>
      </c>
    </row>
    <row r="205" spans="1:6" x14ac:dyDescent="0.25">
      <c r="A205" t="str">
        <f t="shared" si="4"/>
        <v>Oct-202124</v>
      </c>
      <c r="B205" t="s">
        <v>98</v>
      </c>
      <c r="C205">
        <v>2021</v>
      </c>
      <c r="D205" t="s">
        <v>135</v>
      </c>
      <c r="E205" s="35">
        <v>44493</v>
      </c>
      <c r="F205">
        <v>24</v>
      </c>
    </row>
    <row r="206" spans="1:6" x14ac:dyDescent="0.25">
      <c r="A206" t="str">
        <f t="shared" si="4"/>
        <v>Oct-202125</v>
      </c>
      <c r="B206" t="s">
        <v>98</v>
      </c>
      <c r="C206">
        <v>2021</v>
      </c>
      <c r="D206" t="s">
        <v>135</v>
      </c>
      <c r="E206" s="35">
        <v>44494</v>
      </c>
      <c r="F206">
        <v>25</v>
      </c>
    </row>
    <row r="207" spans="1:6" x14ac:dyDescent="0.25">
      <c r="A207" t="str">
        <f t="shared" si="4"/>
        <v>Oct-202126</v>
      </c>
      <c r="B207" t="s">
        <v>98</v>
      </c>
      <c r="C207">
        <v>2021</v>
      </c>
      <c r="D207" t="s">
        <v>135</v>
      </c>
      <c r="E207" s="35">
        <v>44495</v>
      </c>
      <c r="F207">
        <v>26</v>
      </c>
    </row>
    <row r="208" spans="1:6" x14ac:dyDescent="0.25">
      <c r="A208" t="str">
        <f t="shared" si="4"/>
        <v>Oct-202127</v>
      </c>
      <c r="B208" t="s">
        <v>98</v>
      </c>
      <c r="C208">
        <v>2021</v>
      </c>
      <c r="D208" t="s">
        <v>135</v>
      </c>
      <c r="E208" s="35">
        <v>44496</v>
      </c>
      <c r="F208">
        <v>27</v>
      </c>
    </row>
    <row r="209" spans="1:6" x14ac:dyDescent="0.25">
      <c r="A209" t="str">
        <f t="shared" si="4"/>
        <v>Oct-202128</v>
      </c>
      <c r="B209" t="s">
        <v>98</v>
      </c>
      <c r="C209">
        <v>2021</v>
      </c>
      <c r="D209" t="s">
        <v>135</v>
      </c>
      <c r="E209" s="35">
        <v>44497</v>
      </c>
      <c r="F209">
        <v>28</v>
      </c>
    </row>
    <row r="210" spans="1:6" x14ac:dyDescent="0.25">
      <c r="A210" t="str">
        <f t="shared" si="4"/>
        <v>Oct-202129</v>
      </c>
      <c r="B210" t="s">
        <v>98</v>
      </c>
      <c r="C210">
        <v>2021</v>
      </c>
      <c r="D210" t="s">
        <v>135</v>
      </c>
      <c r="E210" s="35">
        <v>44498</v>
      </c>
      <c r="F210">
        <v>29</v>
      </c>
    </row>
    <row r="211" spans="1:6" x14ac:dyDescent="0.25">
      <c r="A211" t="str">
        <f t="shared" si="4"/>
        <v>Oct-202130</v>
      </c>
      <c r="B211" t="s">
        <v>98</v>
      </c>
      <c r="C211">
        <v>2021</v>
      </c>
      <c r="D211" t="s">
        <v>135</v>
      </c>
      <c r="E211" s="35">
        <v>44499</v>
      </c>
      <c r="F211">
        <v>30</v>
      </c>
    </row>
    <row r="212" spans="1:6" x14ac:dyDescent="0.25">
      <c r="A212" t="str">
        <f t="shared" si="4"/>
        <v>Oct-202131</v>
      </c>
      <c r="B212" t="s">
        <v>98</v>
      </c>
      <c r="C212">
        <v>2021</v>
      </c>
      <c r="D212" t="s">
        <v>135</v>
      </c>
      <c r="E212" s="35">
        <v>44500</v>
      </c>
      <c r="F212">
        <v>31</v>
      </c>
    </row>
    <row r="213" spans="1:6" x14ac:dyDescent="0.25">
      <c r="A213" t="str">
        <f t="shared" si="4"/>
        <v>Nov-20211</v>
      </c>
      <c r="B213" t="s">
        <v>99</v>
      </c>
      <c r="C213">
        <v>2021</v>
      </c>
      <c r="D213" t="s">
        <v>136</v>
      </c>
      <c r="E213" s="35">
        <v>44501</v>
      </c>
      <c r="F213">
        <v>1</v>
      </c>
    </row>
    <row r="214" spans="1:6" x14ac:dyDescent="0.25">
      <c r="A214" t="str">
        <f t="shared" si="4"/>
        <v>Nov-20212</v>
      </c>
      <c r="B214" t="s">
        <v>99</v>
      </c>
      <c r="C214">
        <v>2021</v>
      </c>
      <c r="D214" t="s">
        <v>136</v>
      </c>
      <c r="E214" s="35">
        <v>44502</v>
      </c>
      <c r="F214">
        <v>2</v>
      </c>
    </row>
    <row r="215" spans="1:6" x14ac:dyDescent="0.25">
      <c r="A215" t="str">
        <f t="shared" si="4"/>
        <v>Nov-20213</v>
      </c>
      <c r="B215" t="s">
        <v>99</v>
      </c>
      <c r="C215">
        <v>2021</v>
      </c>
      <c r="D215" t="s">
        <v>136</v>
      </c>
      <c r="E215" s="35">
        <v>44503</v>
      </c>
      <c r="F215">
        <v>3</v>
      </c>
    </row>
    <row r="216" spans="1:6" x14ac:dyDescent="0.25">
      <c r="A216" t="str">
        <f t="shared" si="4"/>
        <v>Nov-20214</v>
      </c>
      <c r="B216" t="s">
        <v>99</v>
      </c>
      <c r="C216">
        <v>2021</v>
      </c>
      <c r="D216" t="s">
        <v>136</v>
      </c>
      <c r="E216" s="35">
        <v>44504</v>
      </c>
      <c r="F216">
        <v>4</v>
      </c>
    </row>
    <row r="217" spans="1:6" x14ac:dyDescent="0.25">
      <c r="A217" t="str">
        <f t="shared" si="4"/>
        <v>Nov-20215</v>
      </c>
      <c r="B217" t="s">
        <v>99</v>
      </c>
      <c r="C217">
        <v>2021</v>
      </c>
      <c r="D217" t="s">
        <v>136</v>
      </c>
      <c r="E217" s="35">
        <v>44505</v>
      </c>
      <c r="F217">
        <v>5</v>
      </c>
    </row>
    <row r="218" spans="1:6" x14ac:dyDescent="0.25">
      <c r="A218" t="str">
        <f t="shared" si="4"/>
        <v>Nov-20216</v>
      </c>
      <c r="B218" t="s">
        <v>99</v>
      </c>
      <c r="C218">
        <v>2021</v>
      </c>
      <c r="D218" t="s">
        <v>136</v>
      </c>
      <c r="E218" s="35">
        <v>44506</v>
      </c>
      <c r="F218">
        <v>6</v>
      </c>
    </row>
    <row r="219" spans="1:6" x14ac:dyDescent="0.25">
      <c r="A219" t="str">
        <f t="shared" si="4"/>
        <v>Nov-20217</v>
      </c>
      <c r="B219" t="s">
        <v>99</v>
      </c>
      <c r="C219">
        <v>2021</v>
      </c>
      <c r="D219" t="s">
        <v>136</v>
      </c>
      <c r="E219" s="35">
        <v>44507</v>
      </c>
      <c r="F219">
        <v>7</v>
      </c>
    </row>
    <row r="220" spans="1:6" x14ac:dyDescent="0.25">
      <c r="A220" t="str">
        <f t="shared" si="4"/>
        <v>Nov-20218</v>
      </c>
      <c r="B220" t="s">
        <v>99</v>
      </c>
      <c r="C220">
        <v>2021</v>
      </c>
      <c r="D220" t="s">
        <v>136</v>
      </c>
      <c r="E220" s="35">
        <v>44508</v>
      </c>
      <c r="F220">
        <v>8</v>
      </c>
    </row>
    <row r="221" spans="1:6" x14ac:dyDescent="0.25">
      <c r="A221" t="str">
        <f t="shared" si="4"/>
        <v>Nov-20219</v>
      </c>
      <c r="B221" t="s">
        <v>99</v>
      </c>
      <c r="C221">
        <v>2021</v>
      </c>
      <c r="D221" t="s">
        <v>136</v>
      </c>
      <c r="E221" s="35">
        <v>44509</v>
      </c>
      <c r="F221">
        <v>9</v>
      </c>
    </row>
    <row r="222" spans="1:6" x14ac:dyDescent="0.25">
      <c r="A222" t="str">
        <f t="shared" si="4"/>
        <v>Nov-202110</v>
      </c>
      <c r="B222" t="s">
        <v>99</v>
      </c>
      <c r="C222">
        <v>2021</v>
      </c>
      <c r="D222" t="s">
        <v>136</v>
      </c>
      <c r="E222" s="35">
        <v>44510</v>
      </c>
      <c r="F222">
        <v>10</v>
      </c>
    </row>
    <row r="223" spans="1:6" x14ac:dyDescent="0.25">
      <c r="A223" t="str">
        <f t="shared" si="4"/>
        <v>Nov-202111</v>
      </c>
      <c r="B223" t="s">
        <v>99</v>
      </c>
      <c r="C223">
        <v>2021</v>
      </c>
      <c r="D223" t="s">
        <v>136</v>
      </c>
      <c r="E223" s="35">
        <v>44511</v>
      </c>
      <c r="F223">
        <v>11</v>
      </c>
    </row>
    <row r="224" spans="1:6" x14ac:dyDescent="0.25">
      <c r="A224" t="str">
        <f t="shared" si="4"/>
        <v>Nov-202112</v>
      </c>
      <c r="B224" t="s">
        <v>99</v>
      </c>
      <c r="C224">
        <v>2021</v>
      </c>
      <c r="D224" t="s">
        <v>136</v>
      </c>
      <c r="E224" s="35">
        <v>44512</v>
      </c>
      <c r="F224">
        <v>12</v>
      </c>
    </row>
    <row r="225" spans="1:6" x14ac:dyDescent="0.25">
      <c r="A225" t="str">
        <f t="shared" si="4"/>
        <v>Nov-202113</v>
      </c>
      <c r="B225" t="s">
        <v>99</v>
      </c>
      <c r="C225">
        <v>2021</v>
      </c>
      <c r="D225" t="s">
        <v>136</v>
      </c>
      <c r="E225" s="35">
        <v>44513</v>
      </c>
      <c r="F225">
        <v>13</v>
      </c>
    </row>
    <row r="226" spans="1:6" x14ac:dyDescent="0.25">
      <c r="A226" t="str">
        <f t="shared" si="4"/>
        <v>Nov-202114</v>
      </c>
      <c r="B226" t="s">
        <v>99</v>
      </c>
      <c r="C226">
        <v>2021</v>
      </c>
      <c r="D226" t="s">
        <v>136</v>
      </c>
      <c r="E226" s="35">
        <v>44514</v>
      </c>
      <c r="F226">
        <v>14</v>
      </c>
    </row>
    <row r="227" spans="1:6" x14ac:dyDescent="0.25">
      <c r="A227" t="str">
        <f t="shared" si="4"/>
        <v>Nov-202115</v>
      </c>
      <c r="B227" t="s">
        <v>99</v>
      </c>
      <c r="C227">
        <v>2021</v>
      </c>
      <c r="D227" t="s">
        <v>136</v>
      </c>
      <c r="E227" s="35">
        <v>44515</v>
      </c>
      <c r="F227">
        <v>15</v>
      </c>
    </row>
    <row r="228" spans="1:6" x14ac:dyDescent="0.25">
      <c r="A228" t="str">
        <f t="shared" si="4"/>
        <v>Nov-202116</v>
      </c>
      <c r="B228" t="s">
        <v>99</v>
      </c>
      <c r="C228">
        <v>2021</v>
      </c>
      <c r="D228" t="s">
        <v>136</v>
      </c>
      <c r="E228" s="35">
        <v>44516</v>
      </c>
      <c r="F228">
        <v>16</v>
      </c>
    </row>
    <row r="229" spans="1:6" x14ac:dyDescent="0.25">
      <c r="A229" t="str">
        <f t="shared" si="4"/>
        <v>Nov-202117</v>
      </c>
      <c r="B229" t="s">
        <v>99</v>
      </c>
      <c r="C229">
        <v>2021</v>
      </c>
      <c r="D229" t="s">
        <v>136</v>
      </c>
      <c r="E229" s="35">
        <v>44517</v>
      </c>
      <c r="F229">
        <v>17</v>
      </c>
    </row>
    <row r="230" spans="1:6" x14ac:dyDescent="0.25">
      <c r="A230" t="str">
        <f t="shared" si="4"/>
        <v>Nov-202118</v>
      </c>
      <c r="B230" t="s">
        <v>99</v>
      </c>
      <c r="C230">
        <v>2021</v>
      </c>
      <c r="D230" t="s">
        <v>136</v>
      </c>
      <c r="E230" s="35">
        <v>44518</v>
      </c>
      <c r="F230">
        <v>18</v>
      </c>
    </row>
    <row r="231" spans="1:6" x14ac:dyDescent="0.25">
      <c r="A231" t="str">
        <f t="shared" si="4"/>
        <v>Nov-202119</v>
      </c>
      <c r="B231" t="s">
        <v>99</v>
      </c>
      <c r="C231">
        <v>2021</v>
      </c>
      <c r="D231" t="s">
        <v>136</v>
      </c>
      <c r="E231" s="35">
        <v>44519</v>
      </c>
      <c r="F231">
        <v>19</v>
      </c>
    </row>
    <row r="232" spans="1:6" x14ac:dyDescent="0.25">
      <c r="A232" t="str">
        <f t="shared" si="4"/>
        <v>Nov-202120</v>
      </c>
      <c r="B232" t="s">
        <v>99</v>
      </c>
      <c r="C232">
        <v>2021</v>
      </c>
      <c r="D232" t="s">
        <v>136</v>
      </c>
      <c r="E232" s="35">
        <v>44520</v>
      </c>
      <c r="F232">
        <v>20</v>
      </c>
    </row>
    <row r="233" spans="1:6" x14ac:dyDescent="0.25">
      <c r="A233" t="str">
        <f t="shared" si="4"/>
        <v>Nov-202121</v>
      </c>
      <c r="B233" t="s">
        <v>99</v>
      </c>
      <c r="C233">
        <v>2021</v>
      </c>
      <c r="D233" t="s">
        <v>136</v>
      </c>
      <c r="E233" s="35">
        <v>44521</v>
      </c>
      <c r="F233">
        <v>21</v>
      </c>
    </row>
    <row r="234" spans="1:6" x14ac:dyDescent="0.25">
      <c r="A234" t="str">
        <f t="shared" si="4"/>
        <v>Nov-202122</v>
      </c>
      <c r="B234" t="s">
        <v>99</v>
      </c>
      <c r="C234">
        <v>2021</v>
      </c>
      <c r="D234" t="s">
        <v>136</v>
      </c>
      <c r="E234" s="35">
        <v>44522</v>
      </c>
      <c r="F234">
        <v>22</v>
      </c>
    </row>
    <row r="235" spans="1:6" x14ac:dyDescent="0.25">
      <c r="A235" t="str">
        <f t="shared" si="4"/>
        <v>Nov-202123</v>
      </c>
      <c r="B235" t="s">
        <v>99</v>
      </c>
      <c r="C235">
        <v>2021</v>
      </c>
      <c r="D235" t="s">
        <v>136</v>
      </c>
      <c r="E235" s="35">
        <v>44523</v>
      </c>
      <c r="F235">
        <v>23</v>
      </c>
    </row>
    <row r="236" spans="1:6" x14ac:dyDescent="0.25">
      <c r="A236" t="str">
        <f t="shared" si="4"/>
        <v>Nov-202124</v>
      </c>
      <c r="B236" t="s">
        <v>99</v>
      </c>
      <c r="C236">
        <v>2021</v>
      </c>
      <c r="D236" t="s">
        <v>136</v>
      </c>
      <c r="E236" s="35">
        <v>44524</v>
      </c>
      <c r="F236">
        <v>24</v>
      </c>
    </row>
    <row r="237" spans="1:6" x14ac:dyDescent="0.25">
      <c r="A237" t="str">
        <f t="shared" si="4"/>
        <v>Nov-202125</v>
      </c>
      <c r="B237" t="s">
        <v>99</v>
      </c>
      <c r="C237">
        <v>2021</v>
      </c>
      <c r="D237" t="s">
        <v>136</v>
      </c>
      <c r="E237" s="35">
        <v>44525</v>
      </c>
      <c r="F237">
        <v>25</v>
      </c>
    </row>
    <row r="238" spans="1:6" x14ac:dyDescent="0.25">
      <c r="A238" t="str">
        <f t="shared" si="4"/>
        <v>Nov-202126</v>
      </c>
      <c r="B238" t="s">
        <v>99</v>
      </c>
      <c r="C238">
        <v>2021</v>
      </c>
      <c r="D238" t="s">
        <v>136</v>
      </c>
      <c r="E238" s="35">
        <v>44526</v>
      </c>
      <c r="F238">
        <v>26</v>
      </c>
    </row>
    <row r="239" spans="1:6" x14ac:dyDescent="0.25">
      <c r="A239" t="str">
        <f t="shared" si="4"/>
        <v>Nov-202127</v>
      </c>
      <c r="B239" t="s">
        <v>99</v>
      </c>
      <c r="C239">
        <v>2021</v>
      </c>
      <c r="D239" t="s">
        <v>136</v>
      </c>
      <c r="E239" s="35">
        <v>44527</v>
      </c>
      <c r="F239">
        <v>27</v>
      </c>
    </row>
    <row r="240" spans="1:6" x14ac:dyDescent="0.25">
      <c r="A240" t="str">
        <f t="shared" si="4"/>
        <v>Nov-202128</v>
      </c>
      <c r="B240" t="s">
        <v>99</v>
      </c>
      <c r="C240">
        <v>2021</v>
      </c>
      <c r="D240" t="s">
        <v>136</v>
      </c>
      <c r="E240" s="35">
        <v>44528</v>
      </c>
      <c r="F240">
        <v>28</v>
      </c>
    </row>
    <row r="241" spans="1:6" x14ac:dyDescent="0.25">
      <c r="A241" t="str">
        <f t="shared" si="4"/>
        <v>Nov-202129</v>
      </c>
      <c r="B241" t="s">
        <v>99</v>
      </c>
      <c r="C241">
        <v>2021</v>
      </c>
      <c r="D241" t="s">
        <v>136</v>
      </c>
      <c r="E241" s="35">
        <v>44529</v>
      </c>
      <c r="F241">
        <v>29</v>
      </c>
    </row>
    <row r="242" spans="1:6" x14ac:dyDescent="0.25">
      <c r="A242" t="str">
        <f t="shared" si="4"/>
        <v>Nov-202130</v>
      </c>
      <c r="B242" t="s">
        <v>99</v>
      </c>
      <c r="C242">
        <v>2021</v>
      </c>
      <c r="D242" t="s">
        <v>136</v>
      </c>
      <c r="E242" s="35">
        <v>44530</v>
      </c>
      <c r="F242">
        <v>30</v>
      </c>
    </row>
    <row r="243" spans="1:6" x14ac:dyDescent="0.25">
      <c r="A243" t="str">
        <f t="shared" si="4"/>
        <v>Dec-20211</v>
      </c>
      <c r="B243" t="s">
        <v>100</v>
      </c>
      <c r="C243">
        <v>2021</v>
      </c>
      <c r="D243" t="s">
        <v>128</v>
      </c>
      <c r="E243" s="35">
        <v>44531</v>
      </c>
      <c r="F243">
        <v>1</v>
      </c>
    </row>
    <row r="244" spans="1:6" x14ac:dyDescent="0.25">
      <c r="A244" t="str">
        <f t="shared" si="4"/>
        <v>Dec-20212</v>
      </c>
      <c r="B244" t="s">
        <v>100</v>
      </c>
      <c r="C244">
        <v>2021</v>
      </c>
      <c r="D244" t="s">
        <v>128</v>
      </c>
      <c r="E244" s="35">
        <v>44532</v>
      </c>
      <c r="F244">
        <v>2</v>
      </c>
    </row>
    <row r="245" spans="1:6" x14ac:dyDescent="0.25">
      <c r="A245" t="str">
        <f t="shared" si="4"/>
        <v>Dec-20213</v>
      </c>
      <c r="B245" t="s">
        <v>100</v>
      </c>
      <c r="C245">
        <v>2021</v>
      </c>
      <c r="D245" t="s">
        <v>128</v>
      </c>
      <c r="E245" s="35">
        <v>44533</v>
      </c>
      <c r="F245">
        <v>3</v>
      </c>
    </row>
    <row r="246" spans="1:6" x14ac:dyDescent="0.25">
      <c r="A246" t="str">
        <f t="shared" si="4"/>
        <v>Dec-20214</v>
      </c>
      <c r="B246" t="s">
        <v>100</v>
      </c>
      <c r="C246">
        <v>2021</v>
      </c>
      <c r="D246" t="s">
        <v>128</v>
      </c>
      <c r="E246" s="35">
        <v>44534</v>
      </c>
      <c r="F246">
        <v>4</v>
      </c>
    </row>
    <row r="247" spans="1:6" x14ac:dyDescent="0.25">
      <c r="A247" t="str">
        <f t="shared" si="4"/>
        <v>Dec-20215</v>
      </c>
      <c r="B247" t="s">
        <v>100</v>
      </c>
      <c r="C247">
        <v>2021</v>
      </c>
      <c r="D247" t="s">
        <v>128</v>
      </c>
      <c r="E247" s="35">
        <v>44535</v>
      </c>
      <c r="F247">
        <v>5</v>
      </c>
    </row>
    <row r="248" spans="1:6" x14ac:dyDescent="0.25">
      <c r="A248" t="str">
        <f t="shared" si="4"/>
        <v>Dec-20216</v>
      </c>
      <c r="B248" t="s">
        <v>100</v>
      </c>
      <c r="C248">
        <v>2021</v>
      </c>
      <c r="D248" t="s">
        <v>128</v>
      </c>
      <c r="E248" s="35">
        <v>44536</v>
      </c>
      <c r="F248">
        <v>6</v>
      </c>
    </row>
    <row r="249" spans="1:6" x14ac:dyDescent="0.25">
      <c r="A249" t="str">
        <f t="shared" si="4"/>
        <v>Dec-20217</v>
      </c>
      <c r="B249" t="s">
        <v>100</v>
      </c>
      <c r="C249">
        <v>2021</v>
      </c>
      <c r="D249" t="s">
        <v>128</v>
      </c>
      <c r="E249" s="35">
        <v>44537</v>
      </c>
      <c r="F249">
        <v>7</v>
      </c>
    </row>
    <row r="250" spans="1:6" x14ac:dyDescent="0.25">
      <c r="A250" t="str">
        <f t="shared" si="4"/>
        <v>Dec-20218</v>
      </c>
      <c r="B250" t="s">
        <v>100</v>
      </c>
      <c r="C250">
        <v>2021</v>
      </c>
      <c r="D250" t="s">
        <v>128</v>
      </c>
      <c r="E250" s="35">
        <v>44538</v>
      </c>
      <c r="F250">
        <v>8</v>
      </c>
    </row>
    <row r="251" spans="1:6" x14ac:dyDescent="0.25">
      <c r="A251" t="str">
        <f t="shared" si="4"/>
        <v>Dec-20219</v>
      </c>
      <c r="B251" t="s">
        <v>100</v>
      </c>
      <c r="C251">
        <v>2021</v>
      </c>
      <c r="D251" t="s">
        <v>128</v>
      </c>
      <c r="E251" s="35">
        <v>44539</v>
      </c>
      <c r="F251">
        <v>9</v>
      </c>
    </row>
    <row r="252" spans="1:6" x14ac:dyDescent="0.25">
      <c r="A252" t="str">
        <f t="shared" si="4"/>
        <v>Dec-202110</v>
      </c>
      <c r="B252" t="s">
        <v>100</v>
      </c>
      <c r="C252">
        <v>2021</v>
      </c>
      <c r="D252" t="s">
        <v>128</v>
      </c>
      <c r="E252" s="35">
        <v>44540</v>
      </c>
      <c r="F252">
        <v>10</v>
      </c>
    </row>
    <row r="253" spans="1:6" x14ac:dyDescent="0.25">
      <c r="A253" t="str">
        <f t="shared" si="4"/>
        <v>Dec-202111</v>
      </c>
      <c r="B253" t="s">
        <v>100</v>
      </c>
      <c r="C253">
        <v>2021</v>
      </c>
      <c r="D253" t="s">
        <v>128</v>
      </c>
      <c r="E253" s="35">
        <v>44541</v>
      </c>
      <c r="F253">
        <v>11</v>
      </c>
    </row>
    <row r="254" spans="1:6" x14ac:dyDescent="0.25">
      <c r="A254" t="str">
        <f t="shared" si="4"/>
        <v>Dec-202112</v>
      </c>
      <c r="B254" t="s">
        <v>100</v>
      </c>
      <c r="C254">
        <v>2021</v>
      </c>
      <c r="D254" t="s">
        <v>128</v>
      </c>
      <c r="E254" s="35">
        <v>44542</v>
      </c>
      <c r="F254">
        <v>12</v>
      </c>
    </row>
    <row r="255" spans="1:6" x14ac:dyDescent="0.25">
      <c r="A255" t="str">
        <f t="shared" si="4"/>
        <v>Dec-202113</v>
      </c>
      <c r="B255" t="s">
        <v>100</v>
      </c>
      <c r="C255">
        <v>2021</v>
      </c>
      <c r="D255" t="s">
        <v>128</v>
      </c>
      <c r="E255" s="35">
        <v>44543</v>
      </c>
      <c r="F255">
        <v>13</v>
      </c>
    </row>
    <row r="256" spans="1:6" x14ac:dyDescent="0.25">
      <c r="A256" t="str">
        <f t="shared" si="4"/>
        <v>Dec-202114</v>
      </c>
      <c r="B256" t="s">
        <v>100</v>
      </c>
      <c r="C256">
        <v>2021</v>
      </c>
      <c r="D256" t="s">
        <v>128</v>
      </c>
      <c r="E256" s="35">
        <v>44544</v>
      </c>
      <c r="F256">
        <v>14</v>
      </c>
    </row>
    <row r="257" spans="1:6" x14ac:dyDescent="0.25">
      <c r="A257" t="str">
        <f t="shared" si="4"/>
        <v>Dec-202115</v>
      </c>
      <c r="B257" t="s">
        <v>100</v>
      </c>
      <c r="C257">
        <v>2021</v>
      </c>
      <c r="D257" t="s">
        <v>128</v>
      </c>
      <c r="E257" s="35">
        <v>44545</v>
      </c>
      <c r="F257">
        <v>15</v>
      </c>
    </row>
    <row r="258" spans="1:6" x14ac:dyDescent="0.25">
      <c r="A258" t="str">
        <f t="shared" si="4"/>
        <v>Dec-202116</v>
      </c>
      <c r="B258" t="s">
        <v>100</v>
      </c>
      <c r="C258">
        <v>2021</v>
      </c>
      <c r="D258" t="s">
        <v>128</v>
      </c>
      <c r="E258" s="35">
        <v>44546</v>
      </c>
      <c r="F258">
        <v>16</v>
      </c>
    </row>
    <row r="259" spans="1:6" x14ac:dyDescent="0.25">
      <c r="A259" t="str">
        <f t="shared" si="4"/>
        <v>Dec-202117</v>
      </c>
      <c r="B259" t="s">
        <v>100</v>
      </c>
      <c r="C259">
        <v>2021</v>
      </c>
      <c r="D259" t="s">
        <v>128</v>
      </c>
      <c r="E259" s="35">
        <v>44547</v>
      </c>
      <c r="F259">
        <v>17</v>
      </c>
    </row>
    <row r="260" spans="1:6" x14ac:dyDescent="0.25">
      <c r="A260" t="str">
        <f t="shared" si="4"/>
        <v>Dec-202118</v>
      </c>
      <c r="B260" t="s">
        <v>100</v>
      </c>
      <c r="C260">
        <v>2021</v>
      </c>
      <c r="D260" t="s">
        <v>128</v>
      </c>
      <c r="E260" s="35">
        <v>44548</v>
      </c>
      <c r="F260">
        <v>18</v>
      </c>
    </row>
    <row r="261" spans="1:6" x14ac:dyDescent="0.25">
      <c r="A261" t="str">
        <f t="shared" si="4"/>
        <v>Dec-202119</v>
      </c>
      <c r="B261" t="s">
        <v>100</v>
      </c>
      <c r="C261">
        <v>2021</v>
      </c>
      <c r="D261" t="s">
        <v>128</v>
      </c>
      <c r="E261" s="35">
        <v>44549</v>
      </c>
      <c r="F261">
        <v>19</v>
      </c>
    </row>
    <row r="262" spans="1:6" x14ac:dyDescent="0.25">
      <c r="A262" t="str">
        <f t="shared" ref="A262:A325" si="5">D262&amp;F262</f>
        <v>Dec-202120</v>
      </c>
      <c r="B262" t="s">
        <v>100</v>
      </c>
      <c r="C262">
        <v>2021</v>
      </c>
      <c r="D262" t="s">
        <v>128</v>
      </c>
      <c r="E262" s="35">
        <v>44550</v>
      </c>
      <c r="F262">
        <v>20</v>
      </c>
    </row>
    <row r="263" spans="1:6" x14ac:dyDescent="0.25">
      <c r="A263" t="str">
        <f t="shared" si="5"/>
        <v>Dec-202121</v>
      </c>
      <c r="B263" t="s">
        <v>100</v>
      </c>
      <c r="C263">
        <v>2021</v>
      </c>
      <c r="D263" t="s">
        <v>128</v>
      </c>
      <c r="E263" s="35">
        <v>44551</v>
      </c>
      <c r="F263">
        <v>21</v>
      </c>
    </row>
    <row r="264" spans="1:6" x14ac:dyDescent="0.25">
      <c r="A264" t="str">
        <f t="shared" si="5"/>
        <v>Dec-202122</v>
      </c>
      <c r="B264" t="s">
        <v>100</v>
      </c>
      <c r="C264">
        <v>2021</v>
      </c>
      <c r="D264" t="s">
        <v>128</v>
      </c>
      <c r="E264" s="35">
        <v>44552</v>
      </c>
      <c r="F264">
        <v>22</v>
      </c>
    </row>
    <row r="265" spans="1:6" x14ac:dyDescent="0.25">
      <c r="A265" t="str">
        <f t="shared" si="5"/>
        <v>Dec-202123</v>
      </c>
      <c r="B265" t="s">
        <v>100</v>
      </c>
      <c r="C265">
        <v>2021</v>
      </c>
      <c r="D265" t="s">
        <v>128</v>
      </c>
      <c r="E265" s="35">
        <v>44553</v>
      </c>
      <c r="F265">
        <v>23</v>
      </c>
    </row>
    <row r="266" spans="1:6" x14ac:dyDescent="0.25">
      <c r="A266" t="str">
        <f t="shared" si="5"/>
        <v>Dec-202124</v>
      </c>
      <c r="B266" t="s">
        <v>100</v>
      </c>
      <c r="C266">
        <v>2021</v>
      </c>
      <c r="D266" t="s">
        <v>128</v>
      </c>
      <c r="E266" s="35">
        <v>44554</v>
      </c>
      <c r="F266">
        <v>24</v>
      </c>
    </row>
    <row r="267" spans="1:6" x14ac:dyDescent="0.25">
      <c r="A267" t="str">
        <f t="shared" si="5"/>
        <v>Dec-202125</v>
      </c>
      <c r="B267" t="s">
        <v>100</v>
      </c>
      <c r="C267">
        <v>2021</v>
      </c>
      <c r="D267" t="s">
        <v>128</v>
      </c>
      <c r="E267" s="35">
        <v>44555</v>
      </c>
      <c r="F267">
        <v>25</v>
      </c>
    </row>
    <row r="268" spans="1:6" x14ac:dyDescent="0.25">
      <c r="A268" t="str">
        <f t="shared" si="5"/>
        <v>Dec-202126</v>
      </c>
      <c r="B268" t="s">
        <v>100</v>
      </c>
      <c r="C268">
        <v>2021</v>
      </c>
      <c r="D268" t="s">
        <v>128</v>
      </c>
      <c r="E268" s="35">
        <v>44556</v>
      </c>
      <c r="F268">
        <v>26</v>
      </c>
    </row>
    <row r="269" spans="1:6" x14ac:dyDescent="0.25">
      <c r="A269" t="str">
        <f t="shared" si="5"/>
        <v>Dec-202127</v>
      </c>
      <c r="B269" t="s">
        <v>100</v>
      </c>
      <c r="C269">
        <v>2021</v>
      </c>
      <c r="D269" t="s">
        <v>128</v>
      </c>
      <c r="E269" s="35">
        <v>44557</v>
      </c>
      <c r="F269">
        <v>27</v>
      </c>
    </row>
    <row r="270" spans="1:6" x14ac:dyDescent="0.25">
      <c r="A270" t="str">
        <f t="shared" si="5"/>
        <v>Dec-202128</v>
      </c>
      <c r="B270" t="s">
        <v>100</v>
      </c>
      <c r="C270">
        <v>2021</v>
      </c>
      <c r="D270" t="s">
        <v>128</v>
      </c>
      <c r="E270" s="35">
        <v>44558</v>
      </c>
      <c r="F270">
        <v>28</v>
      </c>
    </row>
    <row r="271" spans="1:6" x14ac:dyDescent="0.25">
      <c r="A271" t="str">
        <f t="shared" si="5"/>
        <v>Dec-202129</v>
      </c>
      <c r="B271" t="s">
        <v>100</v>
      </c>
      <c r="C271">
        <v>2021</v>
      </c>
      <c r="D271" t="s">
        <v>128</v>
      </c>
      <c r="E271" s="35">
        <v>44559</v>
      </c>
      <c r="F271">
        <v>29</v>
      </c>
    </row>
    <row r="272" spans="1:6" x14ac:dyDescent="0.25">
      <c r="A272" t="str">
        <f t="shared" si="5"/>
        <v>Dec-202130</v>
      </c>
      <c r="B272" t="s">
        <v>100</v>
      </c>
      <c r="C272">
        <v>2021</v>
      </c>
      <c r="D272" t="s">
        <v>128</v>
      </c>
      <c r="E272" s="35">
        <v>44560</v>
      </c>
      <c r="F272">
        <v>30</v>
      </c>
    </row>
    <row r="273" spans="1:6" x14ac:dyDescent="0.25">
      <c r="A273" t="str">
        <f t="shared" si="5"/>
        <v>Dec-202131</v>
      </c>
      <c r="B273" t="s">
        <v>100</v>
      </c>
      <c r="C273">
        <v>2021</v>
      </c>
      <c r="D273" t="s">
        <v>128</v>
      </c>
      <c r="E273" s="35">
        <v>44561</v>
      </c>
      <c r="F273">
        <v>31</v>
      </c>
    </row>
    <row r="274" spans="1:6" x14ac:dyDescent="0.25">
      <c r="A274" t="str">
        <f t="shared" si="5"/>
        <v>Jan-20221</v>
      </c>
      <c r="B274" t="s">
        <v>86</v>
      </c>
      <c r="C274">
        <v>2022</v>
      </c>
      <c r="D274" t="s">
        <v>137</v>
      </c>
      <c r="E274" s="35">
        <v>44562</v>
      </c>
      <c r="F274">
        <v>1</v>
      </c>
    </row>
    <row r="275" spans="1:6" x14ac:dyDescent="0.25">
      <c r="A275" t="str">
        <f t="shared" si="5"/>
        <v>Jan-20222</v>
      </c>
      <c r="B275" t="s">
        <v>86</v>
      </c>
      <c r="C275">
        <v>2022</v>
      </c>
      <c r="D275" t="s">
        <v>137</v>
      </c>
      <c r="E275" s="35">
        <v>44563</v>
      </c>
      <c r="F275">
        <v>2</v>
      </c>
    </row>
    <row r="276" spans="1:6" x14ac:dyDescent="0.25">
      <c r="A276" t="str">
        <f t="shared" si="5"/>
        <v>Jan-20223</v>
      </c>
      <c r="B276" t="s">
        <v>86</v>
      </c>
      <c r="C276">
        <v>2022</v>
      </c>
      <c r="D276" t="s">
        <v>137</v>
      </c>
      <c r="E276" s="35">
        <v>44564</v>
      </c>
      <c r="F276">
        <v>3</v>
      </c>
    </row>
    <row r="277" spans="1:6" x14ac:dyDescent="0.25">
      <c r="A277" t="str">
        <f t="shared" si="5"/>
        <v>Jan-20224</v>
      </c>
      <c r="B277" t="s">
        <v>86</v>
      </c>
      <c r="C277">
        <v>2022</v>
      </c>
      <c r="D277" t="s">
        <v>137</v>
      </c>
      <c r="E277" s="35">
        <v>44565</v>
      </c>
      <c r="F277">
        <v>4</v>
      </c>
    </row>
    <row r="278" spans="1:6" x14ac:dyDescent="0.25">
      <c r="A278" t="str">
        <f t="shared" si="5"/>
        <v>Jan-20225</v>
      </c>
      <c r="B278" t="s">
        <v>86</v>
      </c>
      <c r="C278">
        <v>2022</v>
      </c>
      <c r="D278" t="s">
        <v>137</v>
      </c>
      <c r="E278" s="35">
        <v>44566</v>
      </c>
      <c r="F278">
        <v>5</v>
      </c>
    </row>
    <row r="279" spans="1:6" x14ac:dyDescent="0.25">
      <c r="A279" t="str">
        <f t="shared" si="5"/>
        <v>Jan-20226</v>
      </c>
      <c r="B279" t="s">
        <v>86</v>
      </c>
      <c r="C279">
        <v>2022</v>
      </c>
      <c r="D279" t="s">
        <v>137</v>
      </c>
      <c r="E279" s="35">
        <v>44567</v>
      </c>
      <c r="F279">
        <v>6</v>
      </c>
    </row>
    <row r="280" spans="1:6" x14ac:dyDescent="0.25">
      <c r="A280" t="str">
        <f t="shared" si="5"/>
        <v>Jan-20227</v>
      </c>
      <c r="B280" t="s">
        <v>86</v>
      </c>
      <c r="C280">
        <v>2022</v>
      </c>
      <c r="D280" t="s">
        <v>137</v>
      </c>
      <c r="E280" s="35">
        <v>44568</v>
      </c>
      <c r="F280">
        <v>7</v>
      </c>
    </row>
    <row r="281" spans="1:6" x14ac:dyDescent="0.25">
      <c r="A281" t="str">
        <f t="shared" si="5"/>
        <v>Jan-20228</v>
      </c>
      <c r="B281" t="s">
        <v>86</v>
      </c>
      <c r="C281">
        <v>2022</v>
      </c>
      <c r="D281" t="s">
        <v>137</v>
      </c>
      <c r="E281" s="35">
        <v>44569</v>
      </c>
      <c r="F281">
        <v>8</v>
      </c>
    </row>
    <row r="282" spans="1:6" x14ac:dyDescent="0.25">
      <c r="A282" t="str">
        <f t="shared" si="5"/>
        <v>Jan-20229</v>
      </c>
      <c r="B282" t="s">
        <v>86</v>
      </c>
      <c r="C282">
        <v>2022</v>
      </c>
      <c r="D282" t="s">
        <v>137</v>
      </c>
      <c r="E282" s="35">
        <v>44570</v>
      </c>
      <c r="F282">
        <v>9</v>
      </c>
    </row>
    <row r="283" spans="1:6" x14ac:dyDescent="0.25">
      <c r="A283" t="str">
        <f t="shared" si="5"/>
        <v>Jan-202210</v>
      </c>
      <c r="B283" t="s">
        <v>86</v>
      </c>
      <c r="C283">
        <v>2022</v>
      </c>
      <c r="D283" t="s">
        <v>137</v>
      </c>
      <c r="E283" s="35">
        <v>44571</v>
      </c>
      <c r="F283">
        <v>10</v>
      </c>
    </row>
    <row r="284" spans="1:6" x14ac:dyDescent="0.25">
      <c r="A284" t="str">
        <f t="shared" si="5"/>
        <v>Jan-202211</v>
      </c>
      <c r="B284" t="s">
        <v>86</v>
      </c>
      <c r="C284">
        <v>2022</v>
      </c>
      <c r="D284" t="s">
        <v>137</v>
      </c>
      <c r="E284" s="35">
        <v>44572</v>
      </c>
      <c r="F284">
        <v>11</v>
      </c>
    </row>
    <row r="285" spans="1:6" x14ac:dyDescent="0.25">
      <c r="A285" t="str">
        <f t="shared" si="5"/>
        <v>Jan-202212</v>
      </c>
      <c r="B285" t="s">
        <v>86</v>
      </c>
      <c r="C285">
        <v>2022</v>
      </c>
      <c r="D285" t="s">
        <v>137</v>
      </c>
      <c r="E285" s="35">
        <v>44573</v>
      </c>
      <c r="F285">
        <v>12</v>
      </c>
    </row>
    <row r="286" spans="1:6" x14ac:dyDescent="0.25">
      <c r="A286" t="str">
        <f t="shared" si="5"/>
        <v>Jan-202213</v>
      </c>
      <c r="B286" t="s">
        <v>86</v>
      </c>
      <c r="C286">
        <v>2022</v>
      </c>
      <c r="D286" t="s">
        <v>137</v>
      </c>
      <c r="E286" s="35">
        <v>44574</v>
      </c>
      <c r="F286">
        <v>13</v>
      </c>
    </row>
    <row r="287" spans="1:6" x14ac:dyDescent="0.25">
      <c r="A287" t="str">
        <f t="shared" si="5"/>
        <v>Jan-202214</v>
      </c>
      <c r="B287" t="s">
        <v>86</v>
      </c>
      <c r="C287">
        <v>2022</v>
      </c>
      <c r="D287" t="s">
        <v>137</v>
      </c>
      <c r="E287" s="35">
        <v>44575</v>
      </c>
      <c r="F287">
        <v>14</v>
      </c>
    </row>
    <row r="288" spans="1:6" x14ac:dyDescent="0.25">
      <c r="A288" t="str">
        <f t="shared" si="5"/>
        <v>Jan-202215</v>
      </c>
      <c r="B288" t="s">
        <v>86</v>
      </c>
      <c r="C288">
        <v>2022</v>
      </c>
      <c r="D288" t="s">
        <v>137</v>
      </c>
      <c r="E288" s="35">
        <v>44576</v>
      </c>
      <c r="F288">
        <v>15</v>
      </c>
    </row>
    <row r="289" spans="1:6" x14ac:dyDescent="0.25">
      <c r="A289" t="str">
        <f t="shared" si="5"/>
        <v>Jan-202216</v>
      </c>
      <c r="B289" t="s">
        <v>86</v>
      </c>
      <c r="C289">
        <v>2022</v>
      </c>
      <c r="D289" t="s">
        <v>137</v>
      </c>
      <c r="E289" s="35">
        <v>44577</v>
      </c>
      <c r="F289">
        <v>16</v>
      </c>
    </row>
    <row r="290" spans="1:6" x14ac:dyDescent="0.25">
      <c r="A290" t="str">
        <f t="shared" si="5"/>
        <v>Jan-202217</v>
      </c>
      <c r="B290" t="s">
        <v>86</v>
      </c>
      <c r="C290">
        <v>2022</v>
      </c>
      <c r="D290" t="s">
        <v>137</v>
      </c>
      <c r="E290" s="35">
        <v>44578</v>
      </c>
      <c r="F290">
        <v>17</v>
      </c>
    </row>
    <row r="291" spans="1:6" x14ac:dyDescent="0.25">
      <c r="A291" t="str">
        <f t="shared" si="5"/>
        <v>Jan-202218</v>
      </c>
      <c r="B291" t="s">
        <v>86</v>
      </c>
      <c r="C291">
        <v>2022</v>
      </c>
      <c r="D291" t="s">
        <v>137</v>
      </c>
      <c r="E291" s="35">
        <v>44579</v>
      </c>
      <c r="F291">
        <v>18</v>
      </c>
    </row>
    <row r="292" spans="1:6" x14ac:dyDescent="0.25">
      <c r="A292" t="str">
        <f t="shared" si="5"/>
        <v>Jan-202219</v>
      </c>
      <c r="B292" t="s">
        <v>86</v>
      </c>
      <c r="C292">
        <v>2022</v>
      </c>
      <c r="D292" t="s">
        <v>137</v>
      </c>
      <c r="E292" s="35">
        <v>44580</v>
      </c>
      <c r="F292">
        <v>19</v>
      </c>
    </row>
    <row r="293" spans="1:6" x14ac:dyDescent="0.25">
      <c r="A293" t="str">
        <f t="shared" si="5"/>
        <v>Jan-202220</v>
      </c>
      <c r="B293" t="s">
        <v>86</v>
      </c>
      <c r="C293">
        <v>2022</v>
      </c>
      <c r="D293" t="s">
        <v>137</v>
      </c>
      <c r="E293" s="35">
        <v>44581</v>
      </c>
      <c r="F293">
        <v>20</v>
      </c>
    </row>
    <row r="294" spans="1:6" x14ac:dyDescent="0.25">
      <c r="A294" t="str">
        <f t="shared" si="5"/>
        <v>Jan-202221</v>
      </c>
      <c r="B294" t="s">
        <v>86</v>
      </c>
      <c r="C294">
        <v>2022</v>
      </c>
      <c r="D294" t="s">
        <v>137</v>
      </c>
      <c r="E294" s="35">
        <v>44582</v>
      </c>
      <c r="F294">
        <v>21</v>
      </c>
    </row>
    <row r="295" spans="1:6" x14ac:dyDescent="0.25">
      <c r="A295" t="str">
        <f t="shared" si="5"/>
        <v>Jan-202222</v>
      </c>
      <c r="B295" t="s">
        <v>86</v>
      </c>
      <c r="C295">
        <v>2022</v>
      </c>
      <c r="D295" t="s">
        <v>137</v>
      </c>
      <c r="E295" s="35">
        <v>44583</v>
      </c>
      <c r="F295">
        <v>22</v>
      </c>
    </row>
    <row r="296" spans="1:6" x14ac:dyDescent="0.25">
      <c r="A296" t="str">
        <f t="shared" si="5"/>
        <v>Jan-202223</v>
      </c>
      <c r="B296" t="s">
        <v>86</v>
      </c>
      <c r="C296">
        <v>2022</v>
      </c>
      <c r="D296" t="s">
        <v>137</v>
      </c>
      <c r="E296" s="35">
        <v>44584</v>
      </c>
      <c r="F296">
        <v>23</v>
      </c>
    </row>
    <row r="297" spans="1:6" x14ac:dyDescent="0.25">
      <c r="A297" t="str">
        <f t="shared" si="5"/>
        <v>Jan-202224</v>
      </c>
      <c r="B297" t="s">
        <v>86</v>
      </c>
      <c r="C297">
        <v>2022</v>
      </c>
      <c r="D297" t="s">
        <v>137</v>
      </c>
      <c r="E297" s="35">
        <v>44585</v>
      </c>
      <c r="F297">
        <v>24</v>
      </c>
    </row>
    <row r="298" spans="1:6" x14ac:dyDescent="0.25">
      <c r="A298" t="str">
        <f t="shared" si="5"/>
        <v>Jan-202225</v>
      </c>
      <c r="B298" t="s">
        <v>86</v>
      </c>
      <c r="C298">
        <v>2022</v>
      </c>
      <c r="D298" t="s">
        <v>137</v>
      </c>
      <c r="E298" s="35">
        <v>44586</v>
      </c>
      <c r="F298">
        <v>25</v>
      </c>
    </row>
    <row r="299" spans="1:6" x14ac:dyDescent="0.25">
      <c r="A299" t="str">
        <f t="shared" si="5"/>
        <v>Jan-202226</v>
      </c>
      <c r="B299" t="s">
        <v>86</v>
      </c>
      <c r="C299">
        <v>2022</v>
      </c>
      <c r="D299" t="s">
        <v>137</v>
      </c>
      <c r="E299" s="35">
        <v>44587</v>
      </c>
      <c r="F299">
        <v>26</v>
      </c>
    </row>
    <row r="300" spans="1:6" x14ac:dyDescent="0.25">
      <c r="A300" t="str">
        <f t="shared" si="5"/>
        <v>Jan-202227</v>
      </c>
      <c r="B300" t="s">
        <v>86</v>
      </c>
      <c r="C300">
        <v>2022</v>
      </c>
      <c r="D300" t="s">
        <v>137</v>
      </c>
      <c r="E300" s="35">
        <v>44588</v>
      </c>
      <c r="F300">
        <v>27</v>
      </c>
    </row>
    <row r="301" spans="1:6" x14ac:dyDescent="0.25">
      <c r="A301" t="str">
        <f t="shared" si="5"/>
        <v>Jan-202228</v>
      </c>
      <c r="B301" t="s">
        <v>86</v>
      </c>
      <c r="C301">
        <v>2022</v>
      </c>
      <c r="D301" t="s">
        <v>137</v>
      </c>
      <c r="E301" s="35">
        <v>44589</v>
      </c>
      <c r="F301">
        <v>28</v>
      </c>
    </row>
    <row r="302" spans="1:6" x14ac:dyDescent="0.25">
      <c r="A302" t="str">
        <f t="shared" si="5"/>
        <v>Jan-202229</v>
      </c>
      <c r="B302" t="s">
        <v>86</v>
      </c>
      <c r="C302">
        <v>2022</v>
      </c>
      <c r="D302" t="s">
        <v>137</v>
      </c>
      <c r="E302" s="35">
        <v>44590</v>
      </c>
      <c r="F302">
        <v>29</v>
      </c>
    </row>
    <row r="303" spans="1:6" x14ac:dyDescent="0.25">
      <c r="A303" t="str">
        <f t="shared" si="5"/>
        <v>Jan-202230</v>
      </c>
      <c r="B303" t="s">
        <v>86</v>
      </c>
      <c r="C303">
        <v>2022</v>
      </c>
      <c r="D303" t="s">
        <v>137</v>
      </c>
      <c r="E303" s="35">
        <v>44591</v>
      </c>
      <c r="F303">
        <v>30</v>
      </c>
    </row>
    <row r="304" spans="1:6" x14ac:dyDescent="0.25">
      <c r="A304" t="str">
        <f t="shared" si="5"/>
        <v>Jan-202231</v>
      </c>
      <c r="B304" t="s">
        <v>86</v>
      </c>
      <c r="C304">
        <v>2022</v>
      </c>
      <c r="D304" t="s">
        <v>137</v>
      </c>
      <c r="E304" s="35">
        <v>44592</v>
      </c>
      <c r="F304">
        <v>31</v>
      </c>
    </row>
    <row r="305" spans="1:6" x14ac:dyDescent="0.25">
      <c r="A305" t="str">
        <f t="shared" si="5"/>
        <v>Feb-20221</v>
      </c>
      <c r="B305" t="s">
        <v>101</v>
      </c>
      <c r="C305">
        <v>2022</v>
      </c>
      <c r="D305" t="s">
        <v>138</v>
      </c>
      <c r="E305" s="35">
        <v>44593</v>
      </c>
      <c r="F305">
        <v>1</v>
      </c>
    </row>
    <row r="306" spans="1:6" x14ac:dyDescent="0.25">
      <c r="A306" t="str">
        <f t="shared" si="5"/>
        <v>Feb-20222</v>
      </c>
      <c r="B306" t="s">
        <v>101</v>
      </c>
      <c r="C306">
        <v>2022</v>
      </c>
      <c r="D306" t="s">
        <v>138</v>
      </c>
      <c r="E306" s="35">
        <v>44594</v>
      </c>
      <c r="F306">
        <v>2</v>
      </c>
    </row>
    <row r="307" spans="1:6" x14ac:dyDescent="0.25">
      <c r="A307" t="str">
        <f t="shared" si="5"/>
        <v>Feb-20223</v>
      </c>
      <c r="B307" t="s">
        <v>101</v>
      </c>
      <c r="C307">
        <v>2022</v>
      </c>
      <c r="D307" t="s">
        <v>138</v>
      </c>
      <c r="E307" s="35">
        <v>44595</v>
      </c>
      <c r="F307">
        <v>3</v>
      </c>
    </row>
    <row r="308" spans="1:6" x14ac:dyDescent="0.25">
      <c r="A308" t="str">
        <f t="shared" si="5"/>
        <v>Feb-20224</v>
      </c>
      <c r="B308" t="s">
        <v>101</v>
      </c>
      <c r="C308">
        <v>2022</v>
      </c>
      <c r="D308" t="s">
        <v>138</v>
      </c>
      <c r="E308" s="35">
        <v>44596</v>
      </c>
      <c r="F308">
        <v>4</v>
      </c>
    </row>
    <row r="309" spans="1:6" x14ac:dyDescent="0.25">
      <c r="A309" t="str">
        <f t="shared" si="5"/>
        <v>Feb-20225</v>
      </c>
      <c r="B309" t="s">
        <v>101</v>
      </c>
      <c r="C309">
        <v>2022</v>
      </c>
      <c r="D309" t="s">
        <v>138</v>
      </c>
      <c r="E309" s="35">
        <v>44597</v>
      </c>
      <c r="F309">
        <v>5</v>
      </c>
    </row>
    <row r="310" spans="1:6" x14ac:dyDescent="0.25">
      <c r="A310" t="str">
        <f t="shared" si="5"/>
        <v>Feb-20226</v>
      </c>
      <c r="B310" t="s">
        <v>101</v>
      </c>
      <c r="C310">
        <v>2022</v>
      </c>
      <c r="D310" t="s">
        <v>138</v>
      </c>
      <c r="E310" s="35">
        <v>44598</v>
      </c>
      <c r="F310">
        <v>6</v>
      </c>
    </row>
    <row r="311" spans="1:6" x14ac:dyDescent="0.25">
      <c r="A311" t="str">
        <f t="shared" si="5"/>
        <v>Feb-20227</v>
      </c>
      <c r="B311" t="s">
        <v>101</v>
      </c>
      <c r="C311">
        <v>2022</v>
      </c>
      <c r="D311" t="s">
        <v>138</v>
      </c>
      <c r="E311" s="35">
        <v>44599</v>
      </c>
      <c r="F311">
        <v>7</v>
      </c>
    </row>
    <row r="312" spans="1:6" x14ac:dyDescent="0.25">
      <c r="A312" t="str">
        <f t="shared" si="5"/>
        <v>Feb-20228</v>
      </c>
      <c r="B312" t="s">
        <v>101</v>
      </c>
      <c r="C312">
        <v>2022</v>
      </c>
      <c r="D312" t="s">
        <v>138</v>
      </c>
      <c r="E312" s="35">
        <v>44600</v>
      </c>
      <c r="F312">
        <v>8</v>
      </c>
    </row>
    <row r="313" spans="1:6" x14ac:dyDescent="0.25">
      <c r="A313" t="str">
        <f t="shared" si="5"/>
        <v>Feb-20229</v>
      </c>
      <c r="B313" t="s">
        <v>101</v>
      </c>
      <c r="C313">
        <v>2022</v>
      </c>
      <c r="D313" t="s">
        <v>138</v>
      </c>
      <c r="E313" s="35">
        <v>44601</v>
      </c>
      <c r="F313">
        <v>9</v>
      </c>
    </row>
    <row r="314" spans="1:6" x14ac:dyDescent="0.25">
      <c r="A314" t="str">
        <f t="shared" si="5"/>
        <v>Feb-202210</v>
      </c>
      <c r="B314" t="s">
        <v>101</v>
      </c>
      <c r="C314">
        <v>2022</v>
      </c>
      <c r="D314" t="s">
        <v>138</v>
      </c>
      <c r="E314" s="35">
        <v>44602</v>
      </c>
      <c r="F314">
        <v>10</v>
      </c>
    </row>
    <row r="315" spans="1:6" x14ac:dyDescent="0.25">
      <c r="A315" t="str">
        <f t="shared" si="5"/>
        <v>Feb-202211</v>
      </c>
      <c r="B315" t="s">
        <v>101</v>
      </c>
      <c r="C315">
        <v>2022</v>
      </c>
      <c r="D315" t="s">
        <v>138</v>
      </c>
      <c r="E315" s="35">
        <v>44603</v>
      </c>
      <c r="F315">
        <v>11</v>
      </c>
    </row>
    <row r="316" spans="1:6" x14ac:dyDescent="0.25">
      <c r="A316" t="str">
        <f t="shared" si="5"/>
        <v>Feb-202212</v>
      </c>
      <c r="B316" t="s">
        <v>101</v>
      </c>
      <c r="C316">
        <v>2022</v>
      </c>
      <c r="D316" t="s">
        <v>138</v>
      </c>
      <c r="E316" s="35">
        <v>44604</v>
      </c>
      <c r="F316">
        <v>12</v>
      </c>
    </row>
    <row r="317" spans="1:6" x14ac:dyDescent="0.25">
      <c r="A317" t="str">
        <f t="shared" si="5"/>
        <v>Feb-202213</v>
      </c>
      <c r="B317" t="s">
        <v>101</v>
      </c>
      <c r="C317">
        <v>2022</v>
      </c>
      <c r="D317" t="s">
        <v>138</v>
      </c>
      <c r="E317" s="35">
        <v>44605</v>
      </c>
      <c r="F317">
        <v>13</v>
      </c>
    </row>
    <row r="318" spans="1:6" x14ac:dyDescent="0.25">
      <c r="A318" t="str">
        <f t="shared" si="5"/>
        <v>Feb-202214</v>
      </c>
      <c r="B318" t="s">
        <v>101</v>
      </c>
      <c r="C318">
        <v>2022</v>
      </c>
      <c r="D318" t="s">
        <v>138</v>
      </c>
      <c r="E318" s="35">
        <v>44606</v>
      </c>
      <c r="F318">
        <v>14</v>
      </c>
    </row>
    <row r="319" spans="1:6" x14ac:dyDescent="0.25">
      <c r="A319" t="str">
        <f t="shared" si="5"/>
        <v>Feb-202215</v>
      </c>
      <c r="B319" t="s">
        <v>101</v>
      </c>
      <c r="C319">
        <v>2022</v>
      </c>
      <c r="D319" t="s">
        <v>138</v>
      </c>
      <c r="E319" s="35">
        <v>44607</v>
      </c>
      <c r="F319">
        <v>15</v>
      </c>
    </row>
    <row r="320" spans="1:6" x14ac:dyDescent="0.25">
      <c r="A320" t="str">
        <f t="shared" si="5"/>
        <v>Feb-202216</v>
      </c>
      <c r="B320" t="s">
        <v>101</v>
      </c>
      <c r="C320">
        <v>2022</v>
      </c>
      <c r="D320" t="s">
        <v>138</v>
      </c>
      <c r="E320" s="35">
        <v>44608</v>
      </c>
      <c r="F320">
        <v>16</v>
      </c>
    </row>
    <row r="321" spans="1:6" x14ac:dyDescent="0.25">
      <c r="A321" t="str">
        <f t="shared" si="5"/>
        <v>Feb-202217</v>
      </c>
      <c r="B321" t="s">
        <v>101</v>
      </c>
      <c r="C321">
        <v>2022</v>
      </c>
      <c r="D321" t="s">
        <v>138</v>
      </c>
      <c r="E321" s="35">
        <v>44609</v>
      </c>
      <c r="F321">
        <v>17</v>
      </c>
    </row>
    <row r="322" spans="1:6" x14ac:dyDescent="0.25">
      <c r="A322" t="str">
        <f t="shared" si="5"/>
        <v>Feb-202218</v>
      </c>
      <c r="B322" t="s">
        <v>101</v>
      </c>
      <c r="C322">
        <v>2022</v>
      </c>
      <c r="D322" t="s">
        <v>138</v>
      </c>
      <c r="E322" s="35">
        <v>44610</v>
      </c>
      <c r="F322">
        <v>18</v>
      </c>
    </row>
    <row r="323" spans="1:6" x14ac:dyDescent="0.25">
      <c r="A323" t="str">
        <f t="shared" si="5"/>
        <v>Feb-202219</v>
      </c>
      <c r="B323" t="s">
        <v>101</v>
      </c>
      <c r="C323">
        <v>2022</v>
      </c>
      <c r="D323" t="s">
        <v>138</v>
      </c>
      <c r="E323" s="35">
        <v>44611</v>
      </c>
      <c r="F323">
        <v>19</v>
      </c>
    </row>
    <row r="324" spans="1:6" x14ac:dyDescent="0.25">
      <c r="A324" t="str">
        <f t="shared" si="5"/>
        <v>Feb-202220</v>
      </c>
      <c r="B324" t="s">
        <v>101</v>
      </c>
      <c r="C324">
        <v>2022</v>
      </c>
      <c r="D324" t="s">
        <v>138</v>
      </c>
      <c r="E324" s="35">
        <v>44612</v>
      </c>
      <c r="F324">
        <v>20</v>
      </c>
    </row>
    <row r="325" spans="1:6" x14ac:dyDescent="0.25">
      <c r="A325" t="str">
        <f t="shared" si="5"/>
        <v>Feb-202221</v>
      </c>
      <c r="B325" t="s">
        <v>101</v>
      </c>
      <c r="C325">
        <v>2022</v>
      </c>
      <c r="D325" t="s">
        <v>138</v>
      </c>
      <c r="E325" s="35">
        <v>44613</v>
      </c>
      <c r="F325">
        <v>21</v>
      </c>
    </row>
    <row r="326" spans="1:6" x14ac:dyDescent="0.25">
      <c r="A326" t="str">
        <f t="shared" ref="A326:A389" si="6">D326&amp;F326</f>
        <v>Feb-202222</v>
      </c>
      <c r="B326" t="s">
        <v>101</v>
      </c>
      <c r="C326">
        <v>2022</v>
      </c>
      <c r="D326" t="s">
        <v>138</v>
      </c>
      <c r="E326" s="35">
        <v>44614</v>
      </c>
      <c r="F326">
        <v>22</v>
      </c>
    </row>
    <row r="327" spans="1:6" x14ac:dyDescent="0.25">
      <c r="A327" t="str">
        <f t="shared" si="6"/>
        <v>Feb-202223</v>
      </c>
      <c r="B327" t="s">
        <v>101</v>
      </c>
      <c r="C327">
        <v>2022</v>
      </c>
      <c r="D327" t="s">
        <v>138</v>
      </c>
      <c r="E327" s="35">
        <v>44615</v>
      </c>
      <c r="F327">
        <v>23</v>
      </c>
    </row>
    <row r="328" spans="1:6" x14ac:dyDescent="0.25">
      <c r="A328" t="str">
        <f t="shared" si="6"/>
        <v>Feb-202224</v>
      </c>
      <c r="B328" t="s">
        <v>101</v>
      </c>
      <c r="C328">
        <v>2022</v>
      </c>
      <c r="D328" t="s">
        <v>138</v>
      </c>
      <c r="E328" s="35">
        <v>44616</v>
      </c>
      <c r="F328">
        <v>24</v>
      </c>
    </row>
    <row r="329" spans="1:6" x14ac:dyDescent="0.25">
      <c r="A329" t="str">
        <f t="shared" si="6"/>
        <v>Feb-202225</v>
      </c>
      <c r="B329" t="s">
        <v>101</v>
      </c>
      <c r="C329">
        <v>2022</v>
      </c>
      <c r="D329" t="s">
        <v>138</v>
      </c>
      <c r="E329" s="35">
        <v>44617</v>
      </c>
      <c r="F329">
        <v>25</v>
      </c>
    </row>
    <row r="330" spans="1:6" x14ac:dyDescent="0.25">
      <c r="A330" t="str">
        <f t="shared" si="6"/>
        <v>Feb-202226</v>
      </c>
      <c r="B330" t="s">
        <v>101</v>
      </c>
      <c r="C330">
        <v>2022</v>
      </c>
      <c r="D330" t="s">
        <v>138</v>
      </c>
      <c r="E330" s="35">
        <v>44618</v>
      </c>
      <c r="F330">
        <v>26</v>
      </c>
    </row>
    <row r="331" spans="1:6" x14ac:dyDescent="0.25">
      <c r="A331" t="str">
        <f t="shared" si="6"/>
        <v>Feb-202227</v>
      </c>
      <c r="B331" t="s">
        <v>101</v>
      </c>
      <c r="C331">
        <v>2022</v>
      </c>
      <c r="D331" t="s">
        <v>138</v>
      </c>
      <c r="E331" s="35">
        <v>44619</v>
      </c>
      <c r="F331">
        <v>27</v>
      </c>
    </row>
    <row r="332" spans="1:6" x14ac:dyDescent="0.25">
      <c r="A332" t="str">
        <f t="shared" si="6"/>
        <v>Feb-202228</v>
      </c>
      <c r="B332" t="s">
        <v>101</v>
      </c>
      <c r="C332">
        <v>2022</v>
      </c>
      <c r="D332" t="s">
        <v>138</v>
      </c>
      <c r="E332" s="35">
        <v>44620</v>
      </c>
      <c r="F332">
        <v>28</v>
      </c>
    </row>
    <row r="333" spans="1:6" x14ac:dyDescent="0.25">
      <c r="A333" t="str">
        <f t="shared" si="6"/>
        <v>Mar-20221</v>
      </c>
      <c r="B333" t="s">
        <v>102</v>
      </c>
      <c r="C333">
        <v>2022</v>
      </c>
      <c r="D333" t="s">
        <v>139</v>
      </c>
      <c r="E333" s="35">
        <v>44621</v>
      </c>
      <c r="F333">
        <v>1</v>
      </c>
    </row>
    <row r="334" spans="1:6" x14ac:dyDescent="0.25">
      <c r="A334" t="str">
        <f t="shared" si="6"/>
        <v>Mar-20222</v>
      </c>
      <c r="B334" t="s">
        <v>102</v>
      </c>
      <c r="C334">
        <v>2022</v>
      </c>
      <c r="D334" t="s">
        <v>139</v>
      </c>
      <c r="E334" s="35">
        <v>44622</v>
      </c>
      <c r="F334">
        <v>2</v>
      </c>
    </row>
    <row r="335" spans="1:6" x14ac:dyDescent="0.25">
      <c r="A335" t="str">
        <f t="shared" si="6"/>
        <v>Mar-20223</v>
      </c>
      <c r="B335" t="s">
        <v>102</v>
      </c>
      <c r="C335">
        <v>2022</v>
      </c>
      <c r="D335" t="s">
        <v>139</v>
      </c>
      <c r="E335" s="35">
        <v>44623</v>
      </c>
      <c r="F335">
        <v>3</v>
      </c>
    </row>
    <row r="336" spans="1:6" x14ac:dyDescent="0.25">
      <c r="A336" t="str">
        <f t="shared" si="6"/>
        <v>Mar-20224</v>
      </c>
      <c r="B336" t="s">
        <v>102</v>
      </c>
      <c r="C336">
        <v>2022</v>
      </c>
      <c r="D336" t="s">
        <v>139</v>
      </c>
      <c r="E336" s="35">
        <v>44624</v>
      </c>
      <c r="F336">
        <v>4</v>
      </c>
    </row>
    <row r="337" spans="1:6" x14ac:dyDescent="0.25">
      <c r="A337" t="str">
        <f t="shared" si="6"/>
        <v>Mar-20225</v>
      </c>
      <c r="B337" t="s">
        <v>102</v>
      </c>
      <c r="C337">
        <v>2022</v>
      </c>
      <c r="D337" t="s">
        <v>139</v>
      </c>
      <c r="E337" s="35">
        <v>44625</v>
      </c>
      <c r="F337">
        <v>5</v>
      </c>
    </row>
    <row r="338" spans="1:6" x14ac:dyDescent="0.25">
      <c r="A338" t="str">
        <f t="shared" si="6"/>
        <v>Mar-20226</v>
      </c>
      <c r="B338" t="s">
        <v>102</v>
      </c>
      <c r="C338">
        <v>2022</v>
      </c>
      <c r="D338" t="s">
        <v>139</v>
      </c>
      <c r="E338" s="35">
        <v>44626</v>
      </c>
      <c r="F338">
        <v>6</v>
      </c>
    </row>
    <row r="339" spans="1:6" x14ac:dyDescent="0.25">
      <c r="A339" t="str">
        <f t="shared" si="6"/>
        <v>Mar-20227</v>
      </c>
      <c r="B339" t="s">
        <v>102</v>
      </c>
      <c r="C339">
        <v>2022</v>
      </c>
      <c r="D339" t="s">
        <v>139</v>
      </c>
      <c r="E339" s="35">
        <v>44627</v>
      </c>
      <c r="F339">
        <v>7</v>
      </c>
    </row>
    <row r="340" spans="1:6" x14ac:dyDescent="0.25">
      <c r="A340" t="str">
        <f t="shared" si="6"/>
        <v>Mar-20228</v>
      </c>
      <c r="B340" t="s">
        <v>102</v>
      </c>
      <c r="C340">
        <v>2022</v>
      </c>
      <c r="D340" t="s">
        <v>139</v>
      </c>
      <c r="E340" s="35">
        <v>44628</v>
      </c>
      <c r="F340">
        <v>8</v>
      </c>
    </row>
    <row r="341" spans="1:6" x14ac:dyDescent="0.25">
      <c r="A341" t="str">
        <f t="shared" si="6"/>
        <v>Mar-20229</v>
      </c>
      <c r="B341" t="s">
        <v>102</v>
      </c>
      <c r="C341">
        <v>2022</v>
      </c>
      <c r="D341" t="s">
        <v>139</v>
      </c>
      <c r="E341" s="35">
        <v>44629</v>
      </c>
      <c r="F341">
        <v>9</v>
      </c>
    </row>
    <row r="342" spans="1:6" x14ac:dyDescent="0.25">
      <c r="A342" t="str">
        <f t="shared" si="6"/>
        <v>Mar-202210</v>
      </c>
      <c r="B342" t="s">
        <v>102</v>
      </c>
      <c r="C342">
        <v>2022</v>
      </c>
      <c r="D342" t="s">
        <v>139</v>
      </c>
      <c r="E342" s="35">
        <v>44630</v>
      </c>
      <c r="F342">
        <v>10</v>
      </c>
    </row>
    <row r="343" spans="1:6" x14ac:dyDescent="0.25">
      <c r="A343" t="str">
        <f t="shared" si="6"/>
        <v>Mar-202211</v>
      </c>
      <c r="B343" t="s">
        <v>102</v>
      </c>
      <c r="C343">
        <v>2022</v>
      </c>
      <c r="D343" t="s">
        <v>139</v>
      </c>
      <c r="E343" s="35">
        <v>44631</v>
      </c>
      <c r="F343">
        <v>11</v>
      </c>
    </row>
    <row r="344" spans="1:6" x14ac:dyDescent="0.25">
      <c r="A344" t="str">
        <f t="shared" si="6"/>
        <v>Mar-202212</v>
      </c>
      <c r="B344" t="s">
        <v>102</v>
      </c>
      <c r="C344">
        <v>2022</v>
      </c>
      <c r="D344" t="s">
        <v>139</v>
      </c>
      <c r="E344" s="35">
        <v>44632</v>
      </c>
      <c r="F344">
        <v>12</v>
      </c>
    </row>
    <row r="345" spans="1:6" x14ac:dyDescent="0.25">
      <c r="A345" t="str">
        <f t="shared" si="6"/>
        <v>Mar-202213</v>
      </c>
      <c r="B345" t="s">
        <v>102</v>
      </c>
      <c r="C345">
        <v>2022</v>
      </c>
      <c r="D345" t="s">
        <v>139</v>
      </c>
      <c r="E345" s="35">
        <v>44633</v>
      </c>
      <c r="F345">
        <v>13</v>
      </c>
    </row>
    <row r="346" spans="1:6" x14ac:dyDescent="0.25">
      <c r="A346" t="str">
        <f t="shared" si="6"/>
        <v>Mar-202214</v>
      </c>
      <c r="B346" t="s">
        <v>102</v>
      </c>
      <c r="C346">
        <v>2022</v>
      </c>
      <c r="D346" t="s">
        <v>139</v>
      </c>
      <c r="E346" s="35">
        <v>44634</v>
      </c>
      <c r="F346">
        <v>14</v>
      </c>
    </row>
    <row r="347" spans="1:6" x14ac:dyDescent="0.25">
      <c r="A347" t="str">
        <f t="shared" si="6"/>
        <v>Mar-202215</v>
      </c>
      <c r="B347" t="s">
        <v>102</v>
      </c>
      <c r="C347">
        <v>2022</v>
      </c>
      <c r="D347" t="s">
        <v>139</v>
      </c>
      <c r="E347" s="35">
        <v>44635</v>
      </c>
      <c r="F347">
        <v>15</v>
      </c>
    </row>
    <row r="348" spans="1:6" x14ac:dyDescent="0.25">
      <c r="A348" t="str">
        <f t="shared" si="6"/>
        <v>Mar-202216</v>
      </c>
      <c r="B348" t="s">
        <v>102</v>
      </c>
      <c r="C348">
        <v>2022</v>
      </c>
      <c r="D348" t="s">
        <v>139</v>
      </c>
      <c r="E348" s="35">
        <v>44636</v>
      </c>
      <c r="F348">
        <v>16</v>
      </c>
    </row>
    <row r="349" spans="1:6" x14ac:dyDescent="0.25">
      <c r="A349" t="str">
        <f t="shared" si="6"/>
        <v>Mar-202217</v>
      </c>
      <c r="B349" t="s">
        <v>102</v>
      </c>
      <c r="C349">
        <v>2022</v>
      </c>
      <c r="D349" t="s">
        <v>139</v>
      </c>
      <c r="E349" s="35">
        <v>44637</v>
      </c>
      <c r="F349">
        <v>17</v>
      </c>
    </row>
    <row r="350" spans="1:6" x14ac:dyDescent="0.25">
      <c r="A350" t="str">
        <f t="shared" si="6"/>
        <v>Mar-202218</v>
      </c>
      <c r="B350" t="s">
        <v>102</v>
      </c>
      <c r="C350">
        <v>2022</v>
      </c>
      <c r="D350" t="s">
        <v>139</v>
      </c>
      <c r="E350" s="35">
        <v>44638</v>
      </c>
      <c r="F350">
        <v>18</v>
      </c>
    </row>
    <row r="351" spans="1:6" x14ac:dyDescent="0.25">
      <c r="A351" t="str">
        <f t="shared" si="6"/>
        <v>Mar-202219</v>
      </c>
      <c r="B351" t="s">
        <v>102</v>
      </c>
      <c r="C351">
        <v>2022</v>
      </c>
      <c r="D351" t="s">
        <v>139</v>
      </c>
      <c r="E351" s="35">
        <v>44639</v>
      </c>
      <c r="F351">
        <v>19</v>
      </c>
    </row>
    <row r="352" spans="1:6" x14ac:dyDescent="0.25">
      <c r="A352" t="str">
        <f t="shared" si="6"/>
        <v>Mar-202220</v>
      </c>
      <c r="B352" t="s">
        <v>102</v>
      </c>
      <c r="C352">
        <v>2022</v>
      </c>
      <c r="D352" t="s">
        <v>139</v>
      </c>
      <c r="E352" s="35">
        <v>44640</v>
      </c>
      <c r="F352">
        <v>20</v>
      </c>
    </row>
    <row r="353" spans="1:6" x14ac:dyDescent="0.25">
      <c r="A353" t="str">
        <f t="shared" si="6"/>
        <v>Mar-202221</v>
      </c>
      <c r="B353" t="s">
        <v>102</v>
      </c>
      <c r="C353">
        <v>2022</v>
      </c>
      <c r="D353" t="s">
        <v>139</v>
      </c>
      <c r="E353" s="35">
        <v>44641</v>
      </c>
      <c r="F353">
        <v>21</v>
      </c>
    </row>
    <row r="354" spans="1:6" x14ac:dyDescent="0.25">
      <c r="A354" t="str">
        <f t="shared" si="6"/>
        <v>Mar-202222</v>
      </c>
      <c r="B354" t="s">
        <v>102</v>
      </c>
      <c r="C354">
        <v>2022</v>
      </c>
      <c r="D354" t="s">
        <v>139</v>
      </c>
      <c r="E354" s="35">
        <v>44642</v>
      </c>
      <c r="F354">
        <v>22</v>
      </c>
    </row>
    <row r="355" spans="1:6" x14ac:dyDescent="0.25">
      <c r="A355" t="str">
        <f t="shared" si="6"/>
        <v>Mar-202223</v>
      </c>
      <c r="B355" t="s">
        <v>102</v>
      </c>
      <c r="C355">
        <v>2022</v>
      </c>
      <c r="D355" t="s">
        <v>139</v>
      </c>
      <c r="E355" s="35">
        <v>44643</v>
      </c>
      <c r="F355">
        <v>23</v>
      </c>
    </row>
    <row r="356" spans="1:6" x14ac:dyDescent="0.25">
      <c r="A356" t="str">
        <f t="shared" si="6"/>
        <v>Mar-202224</v>
      </c>
      <c r="B356" t="s">
        <v>102</v>
      </c>
      <c r="C356">
        <v>2022</v>
      </c>
      <c r="D356" t="s">
        <v>139</v>
      </c>
      <c r="E356" s="35">
        <v>44644</v>
      </c>
      <c r="F356">
        <v>24</v>
      </c>
    </row>
    <row r="357" spans="1:6" x14ac:dyDescent="0.25">
      <c r="A357" t="str">
        <f t="shared" si="6"/>
        <v>Mar-202225</v>
      </c>
      <c r="B357" t="s">
        <v>102</v>
      </c>
      <c r="C357">
        <v>2022</v>
      </c>
      <c r="D357" t="s">
        <v>139</v>
      </c>
      <c r="E357" s="35">
        <v>44645</v>
      </c>
      <c r="F357">
        <v>25</v>
      </c>
    </row>
    <row r="358" spans="1:6" x14ac:dyDescent="0.25">
      <c r="A358" t="str">
        <f t="shared" si="6"/>
        <v>Mar-202226</v>
      </c>
      <c r="B358" t="s">
        <v>102</v>
      </c>
      <c r="C358">
        <v>2022</v>
      </c>
      <c r="D358" t="s">
        <v>139</v>
      </c>
      <c r="E358" s="35">
        <v>44646</v>
      </c>
      <c r="F358">
        <v>26</v>
      </c>
    </row>
    <row r="359" spans="1:6" x14ac:dyDescent="0.25">
      <c r="A359" t="str">
        <f t="shared" si="6"/>
        <v>Mar-202227</v>
      </c>
      <c r="B359" t="s">
        <v>102</v>
      </c>
      <c r="C359">
        <v>2022</v>
      </c>
      <c r="D359" t="s">
        <v>139</v>
      </c>
      <c r="E359" s="35">
        <v>44647</v>
      </c>
      <c r="F359">
        <v>27</v>
      </c>
    </row>
    <row r="360" spans="1:6" x14ac:dyDescent="0.25">
      <c r="A360" t="str">
        <f t="shared" si="6"/>
        <v>Mar-202228</v>
      </c>
      <c r="B360" t="s">
        <v>102</v>
      </c>
      <c r="C360">
        <v>2022</v>
      </c>
      <c r="D360" t="s">
        <v>139</v>
      </c>
      <c r="E360" s="35">
        <v>44648</v>
      </c>
      <c r="F360">
        <v>28</v>
      </c>
    </row>
    <row r="361" spans="1:6" x14ac:dyDescent="0.25">
      <c r="A361" t="str">
        <f t="shared" si="6"/>
        <v>Mar-202229</v>
      </c>
      <c r="B361" t="s">
        <v>102</v>
      </c>
      <c r="C361">
        <v>2022</v>
      </c>
      <c r="D361" t="s">
        <v>139</v>
      </c>
      <c r="E361" s="35">
        <v>44649</v>
      </c>
      <c r="F361">
        <v>29</v>
      </c>
    </row>
    <row r="362" spans="1:6" x14ac:dyDescent="0.25">
      <c r="A362" t="str">
        <f t="shared" si="6"/>
        <v>Mar-202230</v>
      </c>
      <c r="B362" t="s">
        <v>102</v>
      </c>
      <c r="C362">
        <v>2022</v>
      </c>
      <c r="D362" t="s">
        <v>139</v>
      </c>
      <c r="E362" s="35">
        <v>44650</v>
      </c>
      <c r="F362">
        <v>30</v>
      </c>
    </row>
    <row r="363" spans="1:6" x14ac:dyDescent="0.25">
      <c r="A363" t="str">
        <f t="shared" si="6"/>
        <v>Mar-202231</v>
      </c>
      <c r="B363" t="s">
        <v>102</v>
      </c>
      <c r="C363">
        <v>2022</v>
      </c>
      <c r="D363" t="s">
        <v>139</v>
      </c>
      <c r="E363" s="35">
        <v>44651</v>
      </c>
      <c r="F363">
        <v>31</v>
      </c>
    </row>
    <row r="364" spans="1:6" x14ac:dyDescent="0.25">
      <c r="A364" t="str">
        <f t="shared" si="6"/>
        <v>Apr-20221</v>
      </c>
      <c r="B364" t="s">
        <v>92</v>
      </c>
      <c r="C364">
        <v>2022</v>
      </c>
      <c r="D364" t="s">
        <v>140</v>
      </c>
      <c r="E364" s="35">
        <v>44652</v>
      </c>
      <c r="F364">
        <v>1</v>
      </c>
    </row>
    <row r="365" spans="1:6" x14ac:dyDescent="0.25">
      <c r="A365" t="str">
        <f t="shared" si="6"/>
        <v>Apr-20222</v>
      </c>
      <c r="B365" t="s">
        <v>92</v>
      </c>
      <c r="C365">
        <v>2022</v>
      </c>
      <c r="D365" t="s">
        <v>140</v>
      </c>
      <c r="E365" s="35">
        <v>44653</v>
      </c>
      <c r="F365">
        <v>2</v>
      </c>
    </row>
    <row r="366" spans="1:6" x14ac:dyDescent="0.25">
      <c r="A366" t="str">
        <f t="shared" si="6"/>
        <v>Apr-20223</v>
      </c>
      <c r="B366" t="s">
        <v>92</v>
      </c>
      <c r="C366">
        <v>2022</v>
      </c>
      <c r="D366" t="s">
        <v>140</v>
      </c>
      <c r="E366" s="35">
        <v>44654</v>
      </c>
      <c r="F366">
        <v>3</v>
      </c>
    </row>
    <row r="367" spans="1:6" x14ac:dyDescent="0.25">
      <c r="A367" t="str">
        <f t="shared" si="6"/>
        <v>Apr-20224</v>
      </c>
      <c r="B367" t="s">
        <v>92</v>
      </c>
      <c r="C367">
        <v>2022</v>
      </c>
      <c r="D367" t="s">
        <v>140</v>
      </c>
      <c r="E367" s="35">
        <v>44655</v>
      </c>
      <c r="F367">
        <v>4</v>
      </c>
    </row>
    <row r="368" spans="1:6" x14ac:dyDescent="0.25">
      <c r="A368" t="str">
        <f t="shared" si="6"/>
        <v>Apr-20225</v>
      </c>
      <c r="B368" t="s">
        <v>92</v>
      </c>
      <c r="C368">
        <v>2022</v>
      </c>
      <c r="D368" t="s">
        <v>140</v>
      </c>
      <c r="E368" s="35">
        <v>44656</v>
      </c>
      <c r="F368">
        <v>5</v>
      </c>
    </row>
    <row r="369" spans="1:6" x14ac:dyDescent="0.25">
      <c r="A369" t="str">
        <f t="shared" si="6"/>
        <v>Apr-20226</v>
      </c>
      <c r="B369" t="s">
        <v>92</v>
      </c>
      <c r="C369">
        <v>2022</v>
      </c>
      <c r="D369" t="s">
        <v>140</v>
      </c>
      <c r="E369" s="35">
        <v>44657</v>
      </c>
      <c r="F369">
        <v>6</v>
      </c>
    </row>
    <row r="370" spans="1:6" x14ac:dyDescent="0.25">
      <c r="A370" t="str">
        <f t="shared" si="6"/>
        <v>Apr-20227</v>
      </c>
      <c r="B370" t="s">
        <v>92</v>
      </c>
      <c r="C370">
        <v>2022</v>
      </c>
      <c r="D370" t="s">
        <v>140</v>
      </c>
      <c r="E370" s="35">
        <v>44658</v>
      </c>
      <c r="F370">
        <v>7</v>
      </c>
    </row>
    <row r="371" spans="1:6" x14ac:dyDescent="0.25">
      <c r="A371" t="str">
        <f t="shared" si="6"/>
        <v>Apr-20228</v>
      </c>
      <c r="B371" t="s">
        <v>92</v>
      </c>
      <c r="C371">
        <v>2022</v>
      </c>
      <c r="D371" t="s">
        <v>140</v>
      </c>
      <c r="E371" s="35">
        <v>44659</v>
      </c>
      <c r="F371">
        <v>8</v>
      </c>
    </row>
    <row r="372" spans="1:6" x14ac:dyDescent="0.25">
      <c r="A372" t="str">
        <f t="shared" si="6"/>
        <v>Apr-20229</v>
      </c>
      <c r="B372" t="s">
        <v>92</v>
      </c>
      <c r="C372">
        <v>2022</v>
      </c>
      <c r="D372" t="s">
        <v>140</v>
      </c>
      <c r="E372" s="35">
        <v>44660</v>
      </c>
      <c r="F372">
        <v>9</v>
      </c>
    </row>
    <row r="373" spans="1:6" x14ac:dyDescent="0.25">
      <c r="A373" t="str">
        <f t="shared" si="6"/>
        <v>Apr-202210</v>
      </c>
      <c r="B373" t="s">
        <v>92</v>
      </c>
      <c r="C373">
        <v>2022</v>
      </c>
      <c r="D373" t="s">
        <v>140</v>
      </c>
      <c r="E373" s="35">
        <v>44661</v>
      </c>
      <c r="F373">
        <v>10</v>
      </c>
    </row>
    <row r="374" spans="1:6" x14ac:dyDescent="0.25">
      <c r="A374" t="str">
        <f t="shared" si="6"/>
        <v>Apr-202211</v>
      </c>
      <c r="B374" t="s">
        <v>92</v>
      </c>
      <c r="C374">
        <v>2022</v>
      </c>
      <c r="D374" t="s">
        <v>140</v>
      </c>
      <c r="E374" s="35">
        <v>44662</v>
      </c>
      <c r="F374">
        <v>11</v>
      </c>
    </row>
    <row r="375" spans="1:6" x14ac:dyDescent="0.25">
      <c r="A375" t="str">
        <f t="shared" si="6"/>
        <v>Apr-202212</v>
      </c>
      <c r="B375" t="s">
        <v>92</v>
      </c>
      <c r="C375">
        <v>2022</v>
      </c>
      <c r="D375" t="s">
        <v>140</v>
      </c>
      <c r="E375" s="35">
        <v>44663</v>
      </c>
      <c r="F375">
        <v>12</v>
      </c>
    </row>
    <row r="376" spans="1:6" x14ac:dyDescent="0.25">
      <c r="A376" t="str">
        <f t="shared" si="6"/>
        <v>Apr-202213</v>
      </c>
      <c r="B376" t="s">
        <v>92</v>
      </c>
      <c r="C376">
        <v>2022</v>
      </c>
      <c r="D376" t="s">
        <v>140</v>
      </c>
      <c r="E376" s="35">
        <v>44664</v>
      </c>
      <c r="F376">
        <v>13</v>
      </c>
    </row>
    <row r="377" spans="1:6" x14ac:dyDescent="0.25">
      <c r="A377" t="str">
        <f t="shared" si="6"/>
        <v>Apr-202214</v>
      </c>
      <c r="B377" t="s">
        <v>92</v>
      </c>
      <c r="C377">
        <v>2022</v>
      </c>
      <c r="D377" t="s">
        <v>140</v>
      </c>
      <c r="E377" s="35">
        <v>44665</v>
      </c>
      <c r="F377">
        <v>14</v>
      </c>
    </row>
    <row r="378" spans="1:6" x14ac:dyDescent="0.25">
      <c r="A378" t="str">
        <f t="shared" si="6"/>
        <v>Apr-202215</v>
      </c>
      <c r="B378" t="s">
        <v>92</v>
      </c>
      <c r="C378">
        <v>2022</v>
      </c>
      <c r="D378" t="s">
        <v>140</v>
      </c>
      <c r="E378" s="35">
        <v>44666</v>
      </c>
      <c r="F378">
        <v>15</v>
      </c>
    </row>
    <row r="379" spans="1:6" x14ac:dyDescent="0.25">
      <c r="A379" t="str">
        <f t="shared" si="6"/>
        <v>Apr-202216</v>
      </c>
      <c r="B379" t="s">
        <v>92</v>
      </c>
      <c r="C379">
        <v>2022</v>
      </c>
      <c r="D379" t="s">
        <v>140</v>
      </c>
      <c r="E379" s="35">
        <v>44667</v>
      </c>
      <c r="F379">
        <v>16</v>
      </c>
    </row>
    <row r="380" spans="1:6" x14ac:dyDescent="0.25">
      <c r="A380" t="str">
        <f t="shared" si="6"/>
        <v>Apr-202217</v>
      </c>
      <c r="B380" t="s">
        <v>92</v>
      </c>
      <c r="C380">
        <v>2022</v>
      </c>
      <c r="D380" t="s">
        <v>140</v>
      </c>
      <c r="E380" s="35">
        <v>44668</v>
      </c>
      <c r="F380">
        <v>17</v>
      </c>
    </row>
    <row r="381" spans="1:6" x14ac:dyDescent="0.25">
      <c r="A381" t="str">
        <f t="shared" si="6"/>
        <v>Apr-202218</v>
      </c>
      <c r="B381" t="s">
        <v>92</v>
      </c>
      <c r="C381">
        <v>2022</v>
      </c>
      <c r="D381" t="s">
        <v>140</v>
      </c>
      <c r="E381" s="35">
        <v>44669</v>
      </c>
      <c r="F381">
        <v>18</v>
      </c>
    </row>
    <row r="382" spans="1:6" x14ac:dyDescent="0.25">
      <c r="A382" t="str">
        <f t="shared" si="6"/>
        <v>Apr-202219</v>
      </c>
      <c r="B382" t="s">
        <v>92</v>
      </c>
      <c r="C382">
        <v>2022</v>
      </c>
      <c r="D382" t="s">
        <v>140</v>
      </c>
      <c r="E382" s="35">
        <v>44670</v>
      </c>
      <c r="F382">
        <v>19</v>
      </c>
    </row>
    <row r="383" spans="1:6" x14ac:dyDescent="0.25">
      <c r="A383" t="str">
        <f t="shared" si="6"/>
        <v>Apr-202220</v>
      </c>
      <c r="B383" t="s">
        <v>92</v>
      </c>
      <c r="C383">
        <v>2022</v>
      </c>
      <c r="D383" t="s">
        <v>140</v>
      </c>
      <c r="E383" s="35">
        <v>44671</v>
      </c>
      <c r="F383">
        <v>20</v>
      </c>
    </row>
    <row r="384" spans="1:6" x14ac:dyDescent="0.25">
      <c r="A384" t="str">
        <f t="shared" si="6"/>
        <v>Apr-202221</v>
      </c>
      <c r="B384" t="s">
        <v>92</v>
      </c>
      <c r="C384">
        <v>2022</v>
      </c>
      <c r="D384" t="s">
        <v>140</v>
      </c>
      <c r="E384" s="35">
        <v>44672</v>
      </c>
      <c r="F384">
        <v>21</v>
      </c>
    </row>
    <row r="385" spans="1:6" x14ac:dyDescent="0.25">
      <c r="A385" t="str">
        <f t="shared" si="6"/>
        <v>Apr-202222</v>
      </c>
      <c r="B385" t="s">
        <v>92</v>
      </c>
      <c r="C385">
        <v>2022</v>
      </c>
      <c r="D385" t="s">
        <v>140</v>
      </c>
      <c r="E385" s="35">
        <v>44673</v>
      </c>
      <c r="F385">
        <v>22</v>
      </c>
    </row>
    <row r="386" spans="1:6" x14ac:dyDescent="0.25">
      <c r="A386" t="str">
        <f t="shared" si="6"/>
        <v>Apr-202223</v>
      </c>
      <c r="B386" t="s">
        <v>92</v>
      </c>
      <c r="C386">
        <v>2022</v>
      </c>
      <c r="D386" t="s">
        <v>140</v>
      </c>
      <c r="E386" s="35">
        <v>44674</v>
      </c>
      <c r="F386">
        <v>23</v>
      </c>
    </row>
    <row r="387" spans="1:6" x14ac:dyDescent="0.25">
      <c r="A387" t="str">
        <f t="shared" si="6"/>
        <v>Apr-202224</v>
      </c>
      <c r="B387" t="s">
        <v>92</v>
      </c>
      <c r="C387">
        <v>2022</v>
      </c>
      <c r="D387" t="s">
        <v>140</v>
      </c>
      <c r="E387" s="35">
        <v>44675</v>
      </c>
      <c r="F387">
        <v>24</v>
      </c>
    </row>
    <row r="388" spans="1:6" x14ac:dyDescent="0.25">
      <c r="A388" t="str">
        <f t="shared" si="6"/>
        <v>Apr-202225</v>
      </c>
      <c r="B388" t="s">
        <v>92</v>
      </c>
      <c r="C388">
        <v>2022</v>
      </c>
      <c r="D388" t="s">
        <v>140</v>
      </c>
      <c r="E388" s="35">
        <v>44676</v>
      </c>
      <c r="F388">
        <v>25</v>
      </c>
    </row>
    <row r="389" spans="1:6" x14ac:dyDescent="0.25">
      <c r="A389" t="str">
        <f t="shared" si="6"/>
        <v>Apr-202226</v>
      </c>
      <c r="B389" t="s">
        <v>92</v>
      </c>
      <c r="C389">
        <v>2022</v>
      </c>
      <c r="D389" t="s">
        <v>140</v>
      </c>
      <c r="E389" s="35">
        <v>44677</v>
      </c>
      <c r="F389">
        <v>26</v>
      </c>
    </row>
    <row r="390" spans="1:6" x14ac:dyDescent="0.25">
      <c r="A390" t="str">
        <f t="shared" ref="A390:A453" si="7">D390&amp;F390</f>
        <v>Apr-202227</v>
      </c>
      <c r="B390" t="s">
        <v>92</v>
      </c>
      <c r="C390">
        <v>2022</v>
      </c>
      <c r="D390" t="s">
        <v>140</v>
      </c>
      <c r="E390" s="35">
        <v>44678</v>
      </c>
      <c r="F390">
        <v>27</v>
      </c>
    </row>
    <row r="391" spans="1:6" x14ac:dyDescent="0.25">
      <c r="A391" t="str">
        <f t="shared" si="7"/>
        <v>Apr-202228</v>
      </c>
      <c r="B391" t="s">
        <v>92</v>
      </c>
      <c r="C391">
        <v>2022</v>
      </c>
      <c r="D391" t="s">
        <v>140</v>
      </c>
      <c r="E391" s="35">
        <v>44679</v>
      </c>
      <c r="F391">
        <v>28</v>
      </c>
    </row>
    <row r="392" spans="1:6" x14ac:dyDescent="0.25">
      <c r="A392" t="str">
        <f t="shared" si="7"/>
        <v>Apr-202229</v>
      </c>
      <c r="B392" t="s">
        <v>92</v>
      </c>
      <c r="C392">
        <v>2022</v>
      </c>
      <c r="D392" t="s">
        <v>140</v>
      </c>
      <c r="E392" s="35">
        <v>44680</v>
      </c>
      <c r="F392">
        <v>29</v>
      </c>
    </row>
    <row r="393" spans="1:6" x14ac:dyDescent="0.25">
      <c r="A393" t="str">
        <f t="shared" si="7"/>
        <v>Apr-202230</v>
      </c>
      <c r="B393" t="s">
        <v>92</v>
      </c>
      <c r="C393">
        <v>2022</v>
      </c>
      <c r="D393" t="s">
        <v>140</v>
      </c>
      <c r="E393" s="35">
        <v>44681</v>
      </c>
      <c r="F393">
        <v>30</v>
      </c>
    </row>
    <row r="394" spans="1:6" x14ac:dyDescent="0.25">
      <c r="A394" t="str">
        <f t="shared" si="7"/>
        <v>May-20221</v>
      </c>
      <c r="B394" t="s">
        <v>93</v>
      </c>
      <c r="C394">
        <v>2022</v>
      </c>
      <c r="D394" t="s">
        <v>141</v>
      </c>
      <c r="E394" s="35">
        <v>44682</v>
      </c>
      <c r="F394">
        <v>1</v>
      </c>
    </row>
    <row r="395" spans="1:6" x14ac:dyDescent="0.25">
      <c r="A395" t="str">
        <f t="shared" si="7"/>
        <v>May-20222</v>
      </c>
      <c r="B395" t="s">
        <v>93</v>
      </c>
      <c r="C395">
        <v>2022</v>
      </c>
      <c r="D395" t="s">
        <v>141</v>
      </c>
      <c r="E395" s="35">
        <v>44683</v>
      </c>
      <c r="F395">
        <v>2</v>
      </c>
    </row>
    <row r="396" spans="1:6" x14ac:dyDescent="0.25">
      <c r="A396" t="str">
        <f t="shared" si="7"/>
        <v>May-20223</v>
      </c>
      <c r="B396" t="s">
        <v>93</v>
      </c>
      <c r="C396">
        <v>2022</v>
      </c>
      <c r="D396" t="s">
        <v>141</v>
      </c>
      <c r="E396" s="35">
        <v>44684</v>
      </c>
      <c r="F396">
        <v>3</v>
      </c>
    </row>
    <row r="397" spans="1:6" x14ac:dyDescent="0.25">
      <c r="A397" t="str">
        <f t="shared" si="7"/>
        <v>May-20224</v>
      </c>
      <c r="B397" t="s">
        <v>93</v>
      </c>
      <c r="C397">
        <v>2022</v>
      </c>
      <c r="D397" t="s">
        <v>141</v>
      </c>
      <c r="E397" s="35">
        <v>44685</v>
      </c>
      <c r="F397">
        <v>4</v>
      </c>
    </row>
    <row r="398" spans="1:6" x14ac:dyDescent="0.25">
      <c r="A398" t="str">
        <f t="shared" si="7"/>
        <v>May-20225</v>
      </c>
      <c r="B398" t="s">
        <v>93</v>
      </c>
      <c r="C398">
        <v>2022</v>
      </c>
      <c r="D398" t="s">
        <v>141</v>
      </c>
      <c r="E398" s="35">
        <v>44686</v>
      </c>
      <c r="F398">
        <v>5</v>
      </c>
    </row>
    <row r="399" spans="1:6" x14ac:dyDescent="0.25">
      <c r="A399" t="str">
        <f t="shared" si="7"/>
        <v>May-20226</v>
      </c>
      <c r="B399" t="s">
        <v>93</v>
      </c>
      <c r="C399">
        <v>2022</v>
      </c>
      <c r="D399" t="s">
        <v>141</v>
      </c>
      <c r="E399" s="35">
        <v>44687</v>
      </c>
      <c r="F399">
        <v>6</v>
      </c>
    </row>
    <row r="400" spans="1:6" x14ac:dyDescent="0.25">
      <c r="A400" t="str">
        <f t="shared" si="7"/>
        <v>May-20227</v>
      </c>
      <c r="B400" t="s">
        <v>93</v>
      </c>
      <c r="C400">
        <v>2022</v>
      </c>
      <c r="D400" t="s">
        <v>141</v>
      </c>
      <c r="E400" s="35">
        <v>44688</v>
      </c>
      <c r="F400">
        <v>7</v>
      </c>
    </row>
    <row r="401" spans="1:6" x14ac:dyDescent="0.25">
      <c r="A401" t="str">
        <f t="shared" si="7"/>
        <v>May-20228</v>
      </c>
      <c r="B401" t="s">
        <v>93</v>
      </c>
      <c r="C401">
        <v>2022</v>
      </c>
      <c r="D401" t="s">
        <v>141</v>
      </c>
      <c r="E401" s="35">
        <v>44689</v>
      </c>
      <c r="F401">
        <v>8</v>
      </c>
    </row>
    <row r="402" spans="1:6" x14ac:dyDescent="0.25">
      <c r="A402" t="str">
        <f t="shared" si="7"/>
        <v>May-20229</v>
      </c>
      <c r="B402" t="s">
        <v>93</v>
      </c>
      <c r="C402">
        <v>2022</v>
      </c>
      <c r="D402" t="s">
        <v>141</v>
      </c>
      <c r="E402" s="35">
        <v>44690</v>
      </c>
      <c r="F402">
        <v>9</v>
      </c>
    </row>
    <row r="403" spans="1:6" x14ac:dyDescent="0.25">
      <c r="A403" t="str">
        <f t="shared" si="7"/>
        <v>May-202210</v>
      </c>
      <c r="B403" t="s">
        <v>93</v>
      </c>
      <c r="C403">
        <v>2022</v>
      </c>
      <c r="D403" t="s">
        <v>141</v>
      </c>
      <c r="E403" s="35">
        <v>44691</v>
      </c>
      <c r="F403">
        <v>10</v>
      </c>
    </row>
    <row r="404" spans="1:6" x14ac:dyDescent="0.25">
      <c r="A404" t="str">
        <f t="shared" si="7"/>
        <v>May-202211</v>
      </c>
      <c r="B404" t="s">
        <v>93</v>
      </c>
      <c r="C404">
        <v>2022</v>
      </c>
      <c r="D404" t="s">
        <v>141</v>
      </c>
      <c r="E404" s="35">
        <v>44692</v>
      </c>
      <c r="F404">
        <v>11</v>
      </c>
    </row>
    <row r="405" spans="1:6" x14ac:dyDescent="0.25">
      <c r="A405" t="str">
        <f t="shared" si="7"/>
        <v>May-202212</v>
      </c>
      <c r="B405" t="s">
        <v>93</v>
      </c>
      <c r="C405">
        <v>2022</v>
      </c>
      <c r="D405" t="s">
        <v>141</v>
      </c>
      <c r="E405" s="35">
        <v>44693</v>
      </c>
      <c r="F405">
        <v>12</v>
      </c>
    </row>
    <row r="406" spans="1:6" x14ac:dyDescent="0.25">
      <c r="A406" t="str">
        <f t="shared" si="7"/>
        <v>May-202213</v>
      </c>
      <c r="B406" t="s">
        <v>93</v>
      </c>
      <c r="C406">
        <v>2022</v>
      </c>
      <c r="D406" t="s">
        <v>141</v>
      </c>
      <c r="E406" s="35">
        <v>44694</v>
      </c>
      <c r="F406">
        <v>13</v>
      </c>
    </row>
    <row r="407" spans="1:6" x14ac:dyDescent="0.25">
      <c r="A407" t="str">
        <f t="shared" si="7"/>
        <v>May-202214</v>
      </c>
      <c r="B407" t="s">
        <v>93</v>
      </c>
      <c r="C407">
        <v>2022</v>
      </c>
      <c r="D407" t="s">
        <v>141</v>
      </c>
      <c r="E407" s="35">
        <v>44695</v>
      </c>
      <c r="F407">
        <v>14</v>
      </c>
    </row>
    <row r="408" spans="1:6" x14ac:dyDescent="0.25">
      <c r="A408" t="str">
        <f t="shared" si="7"/>
        <v>May-202215</v>
      </c>
      <c r="B408" t="s">
        <v>93</v>
      </c>
      <c r="C408">
        <v>2022</v>
      </c>
      <c r="D408" t="s">
        <v>141</v>
      </c>
      <c r="E408" s="35">
        <v>44696</v>
      </c>
      <c r="F408">
        <v>15</v>
      </c>
    </row>
    <row r="409" spans="1:6" x14ac:dyDescent="0.25">
      <c r="A409" t="str">
        <f t="shared" si="7"/>
        <v>May-202216</v>
      </c>
      <c r="B409" t="s">
        <v>93</v>
      </c>
      <c r="C409">
        <v>2022</v>
      </c>
      <c r="D409" t="s">
        <v>141</v>
      </c>
      <c r="E409" s="35">
        <v>44697</v>
      </c>
      <c r="F409">
        <v>16</v>
      </c>
    </row>
    <row r="410" spans="1:6" x14ac:dyDescent="0.25">
      <c r="A410" t="str">
        <f t="shared" si="7"/>
        <v>May-202217</v>
      </c>
      <c r="B410" t="s">
        <v>93</v>
      </c>
      <c r="C410">
        <v>2022</v>
      </c>
      <c r="D410" t="s">
        <v>141</v>
      </c>
      <c r="E410" s="35">
        <v>44698</v>
      </c>
      <c r="F410">
        <v>17</v>
      </c>
    </row>
    <row r="411" spans="1:6" x14ac:dyDescent="0.25">
      <c r="A411" t="str">
        <f t="shared" si="7"/>
        <v>May-202218</v>
      </c>
      <c r="B411" t="s">
        <v>93</v>
      </c>
      <c r="C411">
        <v>2022</v>
      </c>
      <c r="D411" t="s">
        <v>141</v>
      </c>
      <c r="E411" s="35">
        <v>44699</v>
      </c>
      <c r="F411">
        <v>18</v>
      </c>
    </row>
    <row r="412" spans="1:6" x14ac:dyDescent="0.25">
      <c r="A412" t="str">
        <f t="shared" si="7"/>
        <v>May-202219</v>
      </c>
      <c r="B412" t="s">
        <v>93</v>
      </c>
      <c r="C412">
        <v>2022</v>
      </c>
      <c r="D412" t="s">
        <v>141</v>
      </c>
      <c r="E412" s="35">
        <v>44700</v>
      </c>
      <c r="F412">
        <v>19</v>
      </c>
    </row>
    <row r="413" spans="1:6" x14ac:dyDescent="0.25">
      <c r="A413" t="str">
        <f t="shared" si="7"/>
        <v>May-202220</v>
      </c>
      <c r="B413" t="s">
        <v>93</v>
      </c>
      <c r="C413">
        <v>2022</v>
      </c>
      <c r="D413" t="s">
        <v>141</v>
      </c>
      <c r="E413" s="35">
        <v>44701</v>
      </c>
      <c r="F413">
        <v>20</v>
      </c>
    </row>
    <row r="414" spans="1:6" x14ac:dyDescent="0.25">
      <c r="A414" t="str">
        <f t="shared" si="7"/>
        <v>May-202221</v>
      </c>
      <c r="B414" t="s">
        <v>93</v>
      </c>
      <c r="C414">
        <v>2022</v>
      </c>
      <c r="D414" t="s">
        <v>141</v>
      </c>
      <c r="E414" s="35">
        <v>44702</v>
      </c>
      <c r="F414">
        <v>21</v>
      </c>
    </row>
    <row r="415" spans="1:6" x14ac:dyDescent="0.25">
      <c r="A415" t="str">
        <f t="shared" si="7"/>
        <v>May-202222</v>
      </c>
      <c r="B415" t="s">
        <v>93</v>
      </c>
      <c r="C415">
        <v>2022</v>
      </c>
      <c r="D415" t="s">
        <v>141</v>
      </c>
      <c r="E415" s="35">
        <v>44703</v>
      </c>
      <c r="F415">
        <v>22</v>
      </c>
    </row>
    <row r="416" spans="1:6" x14ac:dyDescent="0.25">
      <c r="A416" t="str">
        <f t="shared" si="7"/>
        <v>May-202223</v>
      </c>
      <c r="B416" t="s">
        <v>93</v>
      </c>
      <c r="C416">
        <v>2022</v>
      </c>
      <c r="D416" t="s">
        <v>141</v>
      </c>
      <c r="E416" s="35">
        <v>44704</v>
      </c>
      <c r="F416">
        <v>23</v>
      </c>
    </row>
    <row r="417" spans="1:6" x14ac:dyDescent="0.25">
      <c r="A417" t="str">
        <f t="shared" si="7"/>
        <v>May-202224</v>
      </c>
      <c r="B417" t="s">
        <v>93</v>
      </c>
      <c r="C417">
        <v>2022</v>
      </c>
      <c r="D417" t="s">
        <v>141</v>
      </c>
      <c r="E417" s="35">
        <v>44705</v>
      </c>
      <c r="F417">
        <v>24</v>
      </c>
    </row>
    <row r="418" spans="1:6" x14ac:dyDescent="0.25">
      <c r="A418" t="str">
        <f t="shared" si="7"/>
        <v>May-202225</v>
      </c>
      <c r="B418" t="s">
        <v>93</v>
      </c>
      <c r="C418">
        <v>2022</v>
      </c>
      <c r="D418" t="s">
        <v>141</v>
      </c>
      <c r="E418" s="35">
        <v>44706</v>
      </c>
      <c r="F418">
        <v>25</v>
      </c>
    </row>
    <row r="419" spans="1:6" x14ac:dyDescent="0.25">
      <c r="A419" t="str">
        <f t="shared" si="7"/>
        <v>May-202226</v>
      </c>
      <c r="B419" t="s">
        <v>93</v>
      </c>
      <c r="C419">
        <v>2022</v>
      </c>
      <c r="D419" t="s">
        <v>141</v>
      </c>
      <c r="E419" s="35">
        <v>44707</v>
      </c>
      <c r="F419">
        <v>26</v>
      </c>
    </row>
    <row r="420" spans="1:6" x14ac:dyDescent="0.25">
      <c r="A420" t="str">
        <f t="shared" si="7"/>
        <v>May-202227</v>
      </c>
      <c r="B420" t="s">
        <v>93</v>
      </c>
      <c r="C420">
        <v>2022</v>
      </c>
      <c r="D420" t="s">
        <v>141</v>
      </c>
      <c r="E420" s="35">
        <v>44708</v>
      </c>
      <c r="F420">
        <v>27</v>
      </c>
    </row>
    <row r="421" spans="1:6" x14ac:dyDescent="0.25">
      <c r="A421" t="str">
        <f t="shared" si="7"/>
        <v>May-202228</v>
      </c>
      <c r="B421" t="s">
        <v>93</v>
      </c>
      <c r="C421">
        <v>2022</v>
      </c>
      <c r="D421" t="s">
        <v>141</v>
      </c>
      <c r="E421" s="35">
        <v>44709</v>
      </c>
      <c r="F421">
        <v>28</v>
      </c>
    </row>
    <row r="422" spans="1:6" x14ac:dyDescent="0.25">
      <c r="A422" t="str">
        <f t="shared" si="7"/>
        <v>May-202229</v>
      </c>
      <c r="B422" t="s">
        <v>93</v>
      </c>
      <c r="C422">
        <v>2022</v>
      </c>
      <c r="D422" t="s">
        <v>141</v>
      </c>
      <c r="E422" s="35">
        <v>44710</v>
      </c>
      <c r="F422">
        <v>29</v>
      </c>
    </row>
    <row r="423" spans="1:6" x14ac:dyDescent="0.25">
      <c r="A423" t="str">
        <f t="shared" si="7"/>
        <v>May-202230</v>
      </c>
      <c r="B423" t="s">
        <v>93</v>
      </c>
      <c r="C423">
        <v>2022</v>
      </c>
      <c r="D423" t="s">
        <v>141</v>
      </c>
      <c r="E423" s="35">
        <v>44711</v>
      </c>
      <c r="F423">
        <v>30</v>
      </c>
    </row>
    <row r="424" spans="1:6" x14ac:dyDescent="0.25">
      <c r="A424" t="str">
        <f t="shared" si="7"/>
        <v>May-202231</v>
      </c>
      <c r="B424" t="s">
        <v>93</v>
      </c>
      <c r="C424">
        <v>2022</v>
      </c>
      <c r="D424" t="s">
        <v>141</v>
      </c>
      <c r="E424" s="35">
        <v>44712</v>
      </c>
      <c r="F424">
        <v>31</v>
      </c>
    </row>
    <row r="425" spans="1:6" x14ac:dyDescent="0.25">
      <c r="A425" t="str">
        <f t="shared" si="7"/>
        <v>Jun-20221</v>
      </c>
      <c r="B425" t="s">
        <v>94</v>
      </c>
      <c r="C425">
        <v>2022</v>
      </c>
      <c r="D425" t="s">
        <v>142</v>
      </c>
      <c r="E425" s="35">
        <v>44713</v>
      </c>
      <c r="F425">
        <v>1</v>
      </c>
    </row>
    <row r="426" spans="1:6" x14ac:dyDescent="0.25">
      <c r="A426" t="str">
        <f t="shared" si="7"/>
        <v>Jun-20222</v>
      </c>
      <c r="B426" t="s">
        <v>94</v>
      </c>
      <c r="C426">
        <v>2022</v>
      </c>
      <c r="D426" t="s">
        <v>142</v>
      </c>
      <c r="E426" s="35">
        <v>44714</v>
      </c>
      <c r="F426">
        <v>2</v>
      </c>
    </row>
    <row r="427" spans="1:6" x14ac:dyDescent="0.25">
      <c r="A427" t="str">
        <f t="shared" si="7"/>
        <v>Jun-20223</v>
      </c>
      <c r="B427" t="s">
        <v>94</v>
      </c>
      <c r="C427">
        <v>2022</v>
      </c>
      <c r="D427" t="s">
        <v>142</v>
      </c>
      <c r="E427" s="35">
        <v>44715</v>
      </c>
      <c r="F427">
        <v>3</v>
      </c>
    </row>
    <row r="428" spans="1:6" x14ac:dyDescent="0.25">
      <c r="A428" t="str">
        <f t="shared" si="7"/>
        <v>Jun-20224</v>
      </c>
      <c r="B428" t="s">
        <v>94</v>
      </c>
      <c r="C428">
        <v>2022</v>
      </c>
      <c r="D428" t="s">
        <v>142</v>
      </c>
      <c r="E428" s="35">
        <v>44716</v>
      </c>
      <c r="F428">
        <v>4</v>
      </c>
    </row>
    <row r="429" spans="1:6" x14ac:dyDescent="0.25">
      <c r="A429" t="str">
        <f t="shared" si="7"/>
        <v>Jun-20225</v>
      </c>
      <c r="B429" t="s">
        <v>94</v>
      </c>
      <c r="C429">
        <v>2022</v>
      </c>
      <c r="D429" t="s">
        <v>142</v>
      </c>
      <c r="E429" s="35">
        <v>44717</v>
      </c>
      <c r="F429">
        <v>5</v>
      </c>
    </row>
    <row r="430" spans="1:6" x14ac:dyDescent="0.25">
      <c r="A430" t="str">
        <f t="shared" si="7"/>
        <v>Jun-20226</v>
      </c>
      <c r="B430" t="s">
        <v>94</v>
      </c>
      <c r="C430">
        <v>2022</v>
      </c>
      <c r="D430" t="s">
        <v>142</v>
      </c>
      <c r="E430" s="35">
        <v>44718</v>
      </c>
      <c r="F430">
        <v>6</v>
      </c>
    </row>
    <row r="431" spans="1:6" x14ac:dyDescent="0.25">
      <c r="A431" t="str">
        <f t="shared" si="7"/>
        <v>Jun-20227</v>
      </c>
      <c r="B431" t="s">
        <v>94</v>
      </c>
      <c r="C431">
        <v>2022</v>
      </c>
      <c r="D431" t="s">
        <v>142</v>
      </c>
      <c r="E431" s="35">
        <v>44719</v>
      </c>
      <c r="F431">
        <v>7</v>
      </c>
    </row>
    <row r="432" spans="1:6" x14ac:dyDescent="0.25">
      <c r="A432" t="str">
        <f t="shared" si="7"/>
        <v>Jun-20228</v>
      </c>
      <c r="B432" t="s">
        <v>94</v>
      </c>
      <c r="C432">
        <v>2022</v>
      </c>
      <c r="D432" t="s">
        <v>142</v>
      </c>
      <c r="E432" s="35">
        <v>44720</v>
      </c>
      <c r="F432">
        <v>8</v>
      </c>
    </row>
    <row r="433" spans="1:6" x14ac:dyDescent="0.25">
      <c r="A433" t="str">
        <f t="shared" si="7"/>
        <v>Jun-20229</v>
      </c>
      <c r="B433" t="s">
        <v>94</v>
      </c>
      <c r="C433">
        <v>2022</v>
      </c>
      <c r="D433" t="s">
        <v>142</v>
      </c>
      <c r="E433" s="35">
        <v>44721</v>
      </c>
      <c r="F433">
        <v>9</v>
      </c>
    </row>
    <row r="434" spans="1:6" x14ac:dyDescent="0.25">
      <c r="A434" t="str">
        <f t="shared" si="7"/>
        <v>Jun-202210</v>
      </c>
      <c r="B434" t="s">
        <v>94</v>
      </c>
      <c r="C434">
        <v>2022</v>
      </c>
      <c r="D434" t="s">
        <v>142</v>
      </c>
      <c r="E434" s="35">
        <v>44722</v>
      </c>
      <c r="F434">
        <v>10</v>
      </c>
    </row>
    <row r="435" spans="1:6" x14ac:dyDescent="0.25">
      <c r="A435" t="str">
        <f t="shared" si="7"/>
        <v>Jun-202211</v>
      </c>
      <c r="B435" t="s">
        <v>94</v>
      </c>
      <c r="C435">
        <v>2022</v>
      </c>
      <c r="D435" t="s">
        <v>142</v>
      </c>
      <c r="E435" s="35">
        <v>44723</v>
      </c>
      <c r="F435">
        <v>11</v>
      </c>
    </row>
    <row r="436" spans="1:6" x14ac:dyDescent="0.25">
      <c r="A436" t="str">
        <f t="shared" si="7"/>
        <v>Jun-202212</v>
      </c>
      <c r="B436" t="s">
        <v>94</v>
      </c>
      <c r="C436">
        <v>2022</v>
      </c>
      <c r="D436" t="s">
        <v>142</v>
      </c>
      <c r="E436" s="35">
        <v>44724</v>
      </c>
      <c r="F436">
        <v>12</v>
      </c>
    </row>
    <row r="437" spans="1:6" x14ac:dyDescent="0.25">
      <c r="A437" t="str">
        <f t="shared" si="7"/>
        <v>Jun-202213</v>
      </c>
      <c r="B437" t="s">
        <v>94</v>
      </c>
      <c r="C437">
        <v>2022</v>
      </c>
      <c r="D437" t="s">
        <v>142</v>
      </c>
      <c r="E437" s="35">
        <v>44725</v>
      </c>
      <c r="F437">
        <v>13</v>
      </c>
    </row>
    <row r="438" spans="1:6" x14ac:dyDescent="0.25">
      <c r="A438" t="str">
        <f t="shared" si="7"/>
        <v>Jun-202214</v>
      </c>
      <c r="B438" t="s">
        <v>94</v>
      </c>
      <c r="C438">
        <v>2022</v>
      </c>
      <c r="D438" t="s">
        <v>142</v>
      </c>
      <c r="E438" s="35">
        <v>44726</v>
      </c>
      <c r="F438">
        <v>14</v>
      </c>
    </row>
    <row r="439" spans="1:6" x14ac:dyDescent="0.25">
      <c r="A439" t="str">
        <f t="shared" si="7"/>
        <v>Jun-202215</v>
      </c>
      <c r="B439" t="s">
        <v>94</v>
      </c>
      <c r="C439">
        <v>2022</v>
      </c>
      <c r="D439" t="s">
        <v>142</v>
      </c>
      <c r="E439" s="35">
        <v>44727</v>
      </c>
      <c r="F439">
        <v>15</v>
      </c>
    </row>
    <row r="440" spans="1:6" x14ac:dyDescent="0.25">
      <c r="A440" t="str">
        <f t="shared" si="7"/>
        <v>Jun-202216</v>
      </c>
      <c r="B440" t="s">
        <v>94</v>
      </c>
      <c r="C440">
        <v>2022</v>
      </c>
      <c r="D440" t="s">
        <v>142</v>
      </c>
      <c r="E440" s="35">
        <v>44728</v>
      </c>
      <c r="F440">
        <v>16</v>
      </c>
    </row>
    <row r="441" spans="1:6" x14ac:dyDescent="0.25">
      <c r="A441" t="str">
        <f t="shared" si="7"/>
        <v>Jun-202217</v>
      </c>
      <c r="B441" t="s">
        <v>94</v>
      </c>
      <c r="C441">
        <v>2022</v>
      </c>
      <c r="D441" t="s">
        <v>142</v>
      </c>
      <c r="E441" s="35">
        <v>44729</v>
      </c>
      <c r="F441">
        <v>17</v>
      </c>
    </row>
    <row r="442" spans="1:6" x14ac:dyDescent="0.25">
      <c r="A442" t="str">
        <f t="shared" si="7"/>
        <v>Jun-202218</v>
      </c>
      <c r="B442" t="s">
        <v>94</v>
      </c>
      <c r="C442">
        <v>2022</v>
      </c>
      <c r="D442" t="s">
        <v>142</v>
      </c>
      <c r="E442" s="35">
        <v>44730</v>
      </c>
      <c r="F442">
        <v>18</v>
      </c>
    </row>
    <row r="443" spans="1:6" x14ac:dyDescent="0.25">
      <c r="A443" t="str">
        <f t="shared" si="7"/>
        <v>Jun-202219</v>
      </c>
      <c r="B443" t="s">
        <v>94</v>
      </c>
      <c r="C443">
        <v>2022</v>
      </c>
      <c r="D443" t="s">
        <v>142</v>
      </c>
      <c r="E443" s="35">
        <v>44731</v>
      </c>
      <c r="F443">
        <v>19</v>
      </c>
    </row>
    <row r="444" spans="1:6" x14ac:dyDescent="0.25">
      <c r="A444" t="str">
        <f t="shared" si="7"/>
        <v>Jun-202220</v>
      </c>
      <c r="B444" t="s">
        <v>94</v>
      </c>
      <c r="C444">
        <v>2022</v>
      </c>
      <c r="D444" t="s">
        <v>142</v>
      </c>
      <c r="E444" s="35">
        <v>44732</v>
      </c>
      <c r="F444">
        <v>20</v>
      </c>
    </row>
    <row r="445" spans="1:6" x14ac:dyDescent="0.25">
      <c r="A445" t="str">
        <f t="shared" si="7"/>
        <v>Jun-202221</v>
      </c>
      <c r="B445" t="s">
        <v>94</v>
      </c>
      <c r="C445">
        <v>2022</v>
      </c>
      <c r="D445" t="s">
        <v>142</v>
      </c>
      <c r="E445" s="35">
        <v>44733</v>
      </c>
      <c r="F445">
        <v>21</v>
      </c>
    </row>
    <row r="446" spans="1:6" x14ac:dyDescent="0.25">
      <c r="A446" t="str">
        <f t="shared" si="7"/>
        <v>Jun-202222</v>
      </c>
      <c r="B446" t="s">
        <v>94</v>
      </c>
      <c r="C446">
        <v>2022</v>
      </c>
      <c r="D446" t="s">
        <v>142</v>
      </c>
      <c r="E446" s="35">
        <v>44734</v>
      </c>
      <c r="F446">
        <v>22</v>
      </c>
    </row>
    <row r="447" spans="1:6" x14ac:dyDescent="0.25">
      <c r="A447" t="str">
        <f t="shared" si="7"/>
        <v>Jun-202223</v>
      </c>
      <c r="B447" t="s">
        <v>94</v>
      </c>
      <c r="C447">
        <v>2022</v>
      </c>
      <c r="D447" t="s">
        <v>142</v>
      </c>
      <c r="E447" s="35">
        <v>44735</v>
      </c>
      <c r="F447">
        <v>23</v>
      </c>
    </row>
    <row r="448" spans="1:6" x14ac:dyDescent="0.25">
      <c r="A448" t="str">
        <f t="shared" si="7"/>
        <v>Jun-202224</v>
      </c>
      <c r="B448" t="s">
        <v>94</v>
      </c>
      <c r="C448">
        <v>2022</v>
      </c>
      <c r="D448" t="s">
        <v>142</v>
      </c>
      <c r="E448" s="35">
        <v>44736</v>
      </c>
      <c r="F448">
        <v>24</v>
      </c>
    </row>
    <row r="449" spans="1:6" x14ac:dyDescent="0.25">
      <c r="A449" t="str">
        <f t="shared" si="7"/>
        <v>Jun-202225</v>
      </c>
      <c r="B449" t="s">
        <v>94</v>
      </c>
      <c r="C449">
        <v>2022</v>
      </c>
      <c r="D449" t="s">
        <v>142</v>
      </c>
      <c r="E449" s="35">
        <v>44737</v>
      </c>
      <c r="F449">
        <v>25</v>
      </c>
    </row>
    <row r="450" spans="1:6" x14ac:dyDescent="0.25">
      <c r="A450" t="str">
        <f t="shared" si="7"/>
        <v>Jun-202226</v>
      </c>
      <c r="B450" t="s">
        <v>94</v>
      </c>
      <c r="C450">
        <v>2022</v>
      </c>
      <c r="D450" t="s">
        <v>142</v>
      </c>
      <c r="E450" s="35">
        <v>44738</v>
      </c>
      <c r="F450">
        <v>26</v>
      </c>
    </row>
    <row r="451" spans="1:6" x14ac:dyDescent="0.25">
      <c r="A451" t="str">
        <f t="shared" si="7"/>
        <v>Jun-202227</v>
      </c>
      <c r="B451" t="s">
        <v>94</v>
      </c>
      <c r="C451">
        <v>2022</v>
      </c>
      <c r="D451" t="s">
        <v>142</v>
      </c>
      <c r="E451" s="35">
        <v>44739</v>
      </c>
      <c r="F451">
        <v>27</v>
      </c>
    </row>
    <row r="452" spans="1:6" x14ac:dyDescent="0.25">
      <c r="A452" t="str">
        <f t="shared" si="7"/>
        <v>Jun-202228</v>
      </c>
      <c r="B452" t="s">
        <v>94</v>
      </c>
      <c r="C452">
        <v>2022</v>
      </c>
      <c r="D452" t="s">
        <v>142</v>
      </c>
      <c r="E452" s="35">
        <v>44740</v>
      </c>
      <c r="F452">
        <v>28</v>
      </c>
    </row>
    <row r="453" spans="1:6" x14ac:dyDescent="0.25">
      <c r="A453" t="str">
        <f t="shared" si="7"/>
        <v>Jun-202229</v>
      </c>
      <c r="B453" t="s">
        <v>94</v>
      </c>
      <c r="C453">
        <v>2022</v>
      </c>
      <c r="D453" t="s">
        <v>142</v>
      </c>
      <c r="E453" s="35">
        <v>44741</v>
      </c>
      <c r="F453">
        <v>29</v>
      </c>
    </row>
    <row r="454" spans="1:6" x14ac:dyDescent="0.25">
      <c r="A454" t="str">
        <f t="shared" ref="A454:A517" si="8">D454&amp;F454</f>
        <v>Jun-202230</v>
      </c>
      <c r="B454" t="s">
        <v>94</v>
      </c>
      <c r="C454">
        <v>2022</v>
      </c>
      <c r="D454" t="s">
        <v>142</v>
      </c>
      <c r="E454" s="35">
        <v>44742</v>
      </c>
      <c r="F454">
        <v>30</v>
      </c>
    </row>
    <row r="455" spans="1:6" x14ac:dyDescent="0.25">
      <c r="A455" t="str">
        <f t="shared" si="8"/>
        <v>Jul-20221</v>
      </c>
      <c r="B455" t="s">
        <v>95</v>
      </c>
      <c r="C455">
        <v>2022</v>
      </c>
      <c r="D455" t="s">
        <v>143</v>
      </c>
      <c r="E455" s="35">
        <v>44743</v>
      </c>
      <c r="F455">
        <v>1</v>
      </c>
    </row>
    <row r="456" spans="1:6" x14ac:dyDescent="0.25">
      <c r="A456" t="str">
        <f t="shared" si="8"/>
        <v>Jul-20222</v>
      </c>
      <c r="B456" t="s">
        <v>95</v>
      </c>
      <c r="C456">
        <v>2022</v>
      </c>
      <c r="D456" t="s">
        <v>143</v>
      </c>
      <c r="E456" s="35">
        <v>44744</v>
      </c>
      <c r="F456">
        <v>2</v>
      </c>
    </row>
    <row r="457" spans="1:6" x14ac:dyDescent="0.25">
      <c r="A457" t="str">
        <f t="shared" si="8"/>
        <v>Jul-20223</v>
      </c>
      <c r="B457" t="s">
        <v>95</v>
      </c>
      <c r="C457">
        <v>2022</v>
      </c>
      <c r="D457" t="s">
        <v>143</v>
      </c>
      <c r="E457" s="35">
        <v>44745</v>
      </c>
      <c r="F457">
        <v>3</v>
      </c>
    </row>
    <row r="458" spans="1:6" x14ac:dyDescent="0.25">
      <c r="A458" t="str">
        <f t="shared" si="8"/>
        <v>Jul-20224</v>
      </c>
      <c r="B458" t="s">
        <v>95</v>
      </c>
      <c r="C458">
        <v>2022</v>
      </c>
      <c r="D458" t="s">
        <v>143</v>
      </c>
      <c r="E458" s="35">
        <v>44746</v>
      </c>
      <c r="F458">
        <v>4</v>
      </c>
    </row>
    <row r="459" spans="1:6" x14ac:dyDescent="0.25">
      <c r="A459" t="str">
        <f t="shared" si="8"/>
        <v>Jul-20225</v>
      </c>
      <c r="B459" t="s">
        <v>95</v>
      </c>
      <c r="C459">
        <v>2022</v>
      </c>
      <c r="D459" t="s">
        <v>143</v>
      </c>
      <c r="E459" s="35">
        <v>44747</v>
      </c>
      <c r="F459">
        <v>5</v>
      </c>
    </row>
    <row r="460" spans="1:6" x14ac:dyDescent="0.25">
      <c r="A460" t="str">
        <f t="shared" si="8"/>
        <v>Jul-20226</v>
      </c>
      <c r="B460" t="s">
        <v>95</v>
      </c>
      <c r="C460">
        <v>2022</v>
      </c>
      <c r="D460" t="s">
        <v>143</v>
      </c>
      <c r="E460" s="35">
        <v>44748</v>
      </c>
      <c r="F460">
        <v>6</v>
      </c>
    </row>
    <row r="461" spans="1:6" x14ac:dyDescent="0.25">
      <c r="A461" t="str">
        <f t="shared" si="8"/>
        <v>Jul-20227</v>
      </c>
      <c r="B461" t="s">
        <v>95</v>
      </c>
      <c r="C461">
        <v>2022</v>
      </c>
      <c r="D461" t="s">
        <v>143</v>
      </c>
      <c r="E461" s="35">
        <v>44749</v>
      </c>
      <c r="F461">
        <v>7</v>
      </c>
    </row>
    <row r="462" spans="1:6" x14ac:dyDescent="0.25">
      <c r="A462" t="str">
        <f t="shared" si="8"/>
        <v>Jul-20228</v>
      </c>
      <c r="B462" t="s">
        <v>95</v>
      </c>
      <c r="C462">
        <v>2022</v>
      </c>
      <c r="D462" t="s">
        <v>143</v>
      </c>
      <c r="E462" s="35">
        <v>44750</v>
      </c>
      <c r="F462">
        <v>8</v>
      </c>
    </row>
    <row r="463" spans="1:6" x14ac:dyDescent="0.25">
      <c r="A463" t="str">
        <f t="shared" si="8"/>
        <v>Jul-20229</v>
      </c>
      <c r="B463" t="s">
        <v>95</v>
      </c>
      <c r="C463">
        <v>2022</v>
      </c>
      <c r="D463" t="s">
        <v>143</v>
      </c>
      <c r="E463" s="35">
        <v>44751</v>
      </c>
      <c r="F463">
        <v>9</v>
      </c>
    </row>
    <row r="464" spans="1:6" x14ac:dyDescent="0.25">
      <c r="A464" t="str">
        <f t="shared" si="8"/>
        <v>Jul-202210</v>
      </c>
      <c r="B464" t="s">
        <v>95</v>
      </c>
      <c r="C464">
        <v>2022</v>
      </c>
      <c r="D464" t="s">
        <v>143</v>
      </c>
      <c r="E464" s="35">
        <v>44752</v>
      </c>
      <c r="F464">
        <v>10</v>
      </c>
    </row>
    <row r="465" spans="1:6" x14ac:dyDescent="0.25">
      <c r="A465" t="str">
        <f t="shared" si="8"/>
        <v>Jul-202211</v>
      </c>
      <c r="B465" t="s">
        <v>95</v>
      </c>
      <c r="C465">
        <v>2022</v>
      </c>
      <c r="D465" t="s">
        <v>143</v>
      </c>
      <c r="E465" s="35">
        <v>44753</v>
      </c>
      <c r="F465">
        <v>11</v>
      </c>
    </row>
    <row r="466" spans="1:6" x14ac:dyDescent="0.25">
      <c r="A466" t="str">
        <f t="shared" si="8"/>
        <v>Jul-202212</v>
      </c>
      <c r="B466" t="s">
        <v>95</v>
      </c>
      <c r="C466">
        <v>2022</v>
      </c>
      <c r="D466" t="s">
        <v>143</v>
      </c>
      <c r="E466" s="35">
        <v>44754</v>
      </c>
      <c r="F466">
        <v>12</v>
      </c>
    </row>
    <row r="467" spans="1:6" x14ac:dyDescent="0.25">
      <c r="A467" t="str">
        <f t="shared" si="8"/>
        <v>Jul-202213</v>
      </c>
      <c r="B467" t="s">
        <v>95</v>
      </c>
      <c r="C467">
        <v>2022</v>
      </c>
      <c r="D467" t="s">
        <v>143</v>
      </c>
      <c r="E467" s="35">
        <v>44755</v>
      </c>
      <c r="F467">
        <v>13</v>
      </c>
    </row>
    <row r="468" spans="1:6" x14ac:dyDescent="0.25">
      <c r="A468" t="str">
        <f t="shared" si="8"/>
        <v>Jul-202214</v>
      </c>
      <c r="B468" t="s">
        <v>95</v>
      </c>
      <c r="C468">
        <v>2022</v>
      </c>
      <c r="D468" t="s">
        <v>143</v>
      </c>
      <c r="E468" s="35">
        <v>44756</v>
      </c>
      <c r="F468">
        <v>14</v>
      </c>
    </row>
    <row r="469" spans="1:6" x14ac:dyDescent="0.25">
      <c r="A469" t="str">
        <f t="shared" si="8"/>
        <v>Jul-202215</v>
      </c>
      <c r="B469" t="s">
        <v>95</v>
      </c>
      <c r="C469">
        <v>2022</v>
      </c>
      <c r="D469" t="s">
        <v>143</v>
      </c>
      <c r="E469" s="35">
        <v>44757</v>
      </c>
      <c r="F469">
        <v>15</v>
      </c>
    </row>
    <row r="470" spans="1:6" x14ac:dyDescent="0.25">
      <c r="A470" t="str">
        <f t="shared" si="8"/>
        <v>Jul-202216</v>
      </c>
      <c r="B470" t="s">
        <v>95</v>
      </c>
      <c r="C470">
        <v>2022</v>
      </c>
      <c r="D470" t="s">
        <v>143</v>
      </c>
      <c r="E470" s="35">
        <v>44758</v>
      </c>
      <c r="F470">
        <v>16</v>
      </c>
    </row>
    <row r="471" spans="1:6" x14ac:dyDescent="0.25">
      <c r="A471" t="str">
        <f t="shared" si="8"/>
        <v>Jul-202217</v>
      </c>
      <c r="B471" t="s">
        <v>95</v>
      </c>
      <c r="C471">
        <v>2022</v>
      </c>
      <c r="D471" t="s">
        <v>143</v>
      </c>
      <c r="E471" s="35">
        <v>44759</v>
      </c>
      <c r="F471">
        <v>17</v>
      </c>
    </row>
    <row r="472" spans="1:6" x14ac:dyDescent="0.25">
      <c r="A472" t="str">
        <f t="shared" si="8"/>
        <v>Jul-202218</v>
      </c>
      <c r="B472" t="s">
        <v>95</v>
      </c>
      <c r="C472">
        <v>2022</v>
      </c>
      <c r="D472" t="s">
        <v>143</v>
      </c>
      <c r="E472" s="35">
        <v>44760</v>
      </c>
      <c r="F472">
        <v>18</v>
      </c>
    </row>
    <row r="473" spans="1:6" x14ac:dyDescent="0.25">
      <c r="A473" t="str">
        <f t="shared" si="8"/>
        <v>Jul-202219</v>
      </c>
      <c r="B473" t="s">
        <v>95</v>
      </c>
      <c r="C473">
        <v>2022</v>
      </c>
      <c r="D473" t="s">
        <v>143</v>
      </c>
      <c r="E473" s="35">
        <v>44761</v>
      </c>
      <c r="F473">
        <v>19</v>
      </c>
    </row>
    <row r="474" spans="1:6" x14ac:dyDescent="0.25">
      <c r="A474" t="str">
        <f t="shared" si="8"/>
        <v>Jul-202220</v>
      </c>
      <c r="B474" t="s">
        <v>95</v>
      </c>
      <c r="C474">
        <v>2022</v>
      </c>
      <c r="D474" t="s">
        <v>143</v>
      </c>
      <c r="E474" s="35">
        <v>44762</v>
      </c>
      <c r="F474">
        <v>20</v>
      </c>
    </row>
    <row r="475" spans="1:6" x14ac:dyDescent="0.25">
      <c r="A475" t="str">
        <f t="shared" si="8"/>
        <v>Jul-202221</v>
      </c>
      <c r="B475" t="s">
        <v>95</v>
      </c>
      <c r="C475">
        <v>2022</v>
      </c>
      <c r="D475" t="s">
        <v>143</v>
      </c>
      <c r="E475" s="35">
        <v>44763</v>
      </c>
      <c r="F475">
        <v>21</v>
      </c>
    </row>
    <row r="476" spans="1:6" x14ac:dyDescent="0.25">
      <c r="A476" t="str">
        <f t="shared" si="8"/>
        <v>Jul-202222</v>
      </c>
      <c r="B476" t="s">
        <v>95</v>
      </c>
      <c r="C476">
        <v>2022</v>
      </c>
      <c r="D476" t="s">
        <v>143</v>
      </c>
      <c r="E476" s="35">
        <v>44764</v>
      </c>
      <c r="F476">
        <v>22</v>
      </c>
    </row>
    <row r="477" spans="1:6" x14ac:dyDescent="0.25">
      <c r="A477" t="str">
        <f t="shared" si="8"/>
        <v>Jul-202223</v>
      </c>
      <c r="B477" t="s">
        <v>95</v>
      </c>
      <c r="C477">
        <v>2022</v>
      </c>
      <c r="D477" t="s">
        <v>143</v>
      </c>
      <c r="E477" s="35">
        <v>44765</v>
      </c>
      <c r="F477">
        <v>23</v>
      </c>
    </row>
    <row r="478" spans="1:6" x14ac:dyDescent="0.25">
      <c r="A478" t="str">
        <f t="shared" si="8"/>
        <v>Jul-202224</v>
      </c>
      <c r="B478" t="s">
        <v>95</v>
      </c>
      <c r="C478">
        <v>2022</v>
      </c>
      <c r="D478" t="s">
        <v>143</v>
      </c>
      <c r="E478" s="35">
        <v>44766</v>
      </c>
      <c r="F478">
        <v>24</v>
      </c>
    </row>
    <row r="479" spans="1:6" x14ac:dyDescent="0.25">
      <c r="A479" t="str">
        <f t="shared" si="8"/>
        <v>Jul-202225</v>
      </c>
      <c r="B479" t="s">
        <v>95</v>
      </c>
      <c r="C479">
        <v>2022</v>
      </c>
      <c r="D479" t="s">
        <v>143</v>
      </c>
      <c r="E479" s="35">
        <v>44767</v>
      </c>
      <c r="F479">
        <v>25</v>
      </c>
    </row>
    <row r="480" spans="1:6" x14ac:dyDescent="0.25">
      <c r="A480" t="str">
        <f t="shared" si="8"/>
        <v>Jul-202226</v>
      </c>
      <c r="B480" t="s">
        <v>95</v>
      </c>
      <c r="C480">
        <v>2022</v>
      </c>
      <c r="D480" t="s">
        <v>143</v>
      </c>
      <c r="E480" s="35">
        <v>44768</v>
      </c>
      <c r="F480">
        <v>26</v>
      </c>
    </row>
    <row r="481" spans="1:6" x14ac:dyDescent="0.25">
      <c r="A481" t="str">
        <f t="shared" si="8"/>
        <v>Jul-202227</v>
      </c>
      <c r="B481" t="s">
        <v>95</v>
      </c>
      <c r="C481">
        <v>2022</v>
      </c>
      <c r="D481" t="s">
        <v>143</v>
      </c>
      <c r="E481" s="35">
        <v>44769</v>
      </c>
      <c r="F481">
        <v>27</v>
      </c>
    </row>
    <row r="482" spans="1:6" x14ac:dyDescent="0.25">
      <c r="A482" t="str">
        <f t="shared" si="8"/>
        <v>Jul-202228</v>
      </c>
      <c r="B482" t="s">
        <v>95</v>
      </c>
      <c r="C482">
        <v>2022</v>
      </c>
      <c r="D482" t="s">
        <v>143</v>
      </c>
      <c r="E482" s="35">
        <v>44770</v>
      </c>
      <c r="F482">
        <v>28</v>
      </c>
    </row>
    <row r="483" spans="1:6" x14ac:dyDescent="0.25">
      <c r="A483" t="str">
        <f t="shared" si="8"/>
        <v>Jul-202229</v>
      </c>
      <c r="B483" t="s">
        <v>95</v>
      </c>
      <c r="C483">
        <v>2022</v>
      </c>
      <c r="D483" t="s">
        <v>143</v>
      </c>
      <c r="E483" s="35">
        <v>44771</v>
      </c>
      <c r="F483">
        <v>29</v>
      </c>
    </row>
    <row r="484" spans="1:6" x14ac:dyDescent="0.25">
      <c r="A484" t="str">
        <f t="shared" si="8"/>
        <v>Jul-202230</v>
      </c>
      <c r="B484" t="s">
        <v>95</v>
      </c>
      <c r="C484">
        <v>2022</v>
      </c>
      <c r="D484" t="s">
        <v>143</v>
      </c>
      <c r="E484" s="35">
        <v>44772</v>
      </c>
      <c r="F484">
        <v>30</v>
      </c>
    </row>
    <row r="485" spans="1:6" x14ac:dyDescent="0.25">
      <c r="A485" t="str">
        <f t="shared" si="8"/>
        <v>Jul-202231</v>
      </c>
      <c r="B485" t="s">
        <v>95</v>
      </c>
      <c r="C485">
        <v>2022</v>
      </c>
      <c r="D485" t="s">
        <v>143</v>
      </c>
      <c r="E485" s="35">
        <v>44773</v>
      </c>
      <c r="F485">
        <v>31</v>
      </c>
    </row>
    <row r="486" spans="1:6" x14ac:dyDescent="0.25">
      <c r="A486" t="str">
        <f t="shared" si="8"/>
        <v>Aug-20221</v>
      </c>
      <c r="B486" t="s">
        <v>96</v>
      </c>
      <c r="C486">
        <v>2022</v>
      </c>
      <c r="D486" t="s">
        <v>144</v>
      </c>
      <c r="E486" s="35">
        <v>44774</v>
      </c>
      <c r="F486">
        <v>1</v>
      </c>
    </row>
    <row r="487" spans="1:6" x14ac:dyDescent="0.25">
      <c r="A487" t="str">
        <f t="shared" si="8"/>
        <v>Aug-20222</v>
      </c>
      <c r="B487" t="s">
        <v>96</v>
      </c>
      <c r="C487">
        <v>2022</v>
      </c>
      <c r="D487" t="s">
        <v>144</v>
      </c>
      <c r="E487" s="35">
        <v>44775</v>
      </c>
      <c r="F487">
        <v>2</v>
      </c>
    </row>
    <row r="488" spans="1:6" x14ac:dyDescent="0.25">
      <c r="A488" t="str">
        <f t="shared" si="8"/>
        <v>Aug-20223</v>
      </c>
      <c r="B488" t="s">
        <v>96</v>
      </c>
      <c r="C488">
        <v>2022</v>
      </c>
      <c r="D488" t="s">
        <v>144</v>
      </c>
      <c r="E488" s="35">
        <v>44776</v>
      </c>
      <c r="F488">
        <v>3</v>
      </c>
    </row>
    <row r="489" spans="1:6" x14ac:dyDescent="0.25">
      <c r="A489" t="str">
        <f t="shared" si="8"/>
        <v>Aug-20224</v>
      </c>
      <c r="B489" t="s">
        <v>96</v>
      </c>
      <c r="C489">
        <v>2022</v>
      </c>
      <c r="D489" t="s">
        <v>144</v>
      </c>
      <c r="E489" s="35">
        <v>44777</v>
      </c>
      <c r="F489">
        <v>4</v>
      </c>
    </row>
    <row r="490" spans="1:6" x14ac:dyDescent="0.25">
      <c r="A490" t="str">
        <f t="shared" si="8"/>
        <v>Aug-20225</v>
      </c>
      <c r="B490" t="s">
        <v>96</v>
      </c>
      <c r="C490">
        <v>2022</v>
      </c>
      <c r="D490" t="s">
        <v>144</v>
      </c>
      <c r="E490" s="35">
        <v>44778</v>
      </c>
      <c r="F490">
        <v>5</v>
      </c>
    </row>
    <row r="491" spans="1:6" x14ac:dyDescent="0.25">
      <c r="A491" t="str">
        <f t="shared" si="8"/>
        <v>Aug-20226</v>
      </c>
      <c r="B491" t="s">
        <v>96</v>
      </c>
      <c r="C491">
        <v>2022</v>
      </c>
      <c r="D491" t="s">
        <v>144</v>
      </c>
      <c r="E491" s="35">
        <v>44779</v>
      </c>
      <c r="F491">
        <v>6</v>
      </c>
    </row>
    <row r="492" spans="1:6" x14ac:dyDescent="0.25">
      <c r="A492" t="str">
        <f t="shared" si="8"/>
        <v>Aug-20227</v>
      </c>
      <c r="B492" t="s">
        <v>96</v>
      </c>
      <c r="C492">
        <v>2022</v>
      </c>
      <c r="D492" t="s">
        <v>144</v>
      </c>
      <c r="E492" s="35">
        <v>44780</v>
      </c>
      <c r="F492">
        <v>7</v>
      </c>
    </row>
    <row r="493" spans="1:6" x14ac:dyDescent="0.25">
      <c r="A493" t="str">
        <f t="shared" si="8"/>
        <v>Aug-20228</v>
      </c>
      <c r="B493" t="s">
        <v>96</v>
      </c>
      <c r="C493">
        <v>2022</v>
      </c>
      <c r="D493" t="s">
        <v>144</v>
      </c>
      <c r="E493" s="35">
        <v>44781</v>
      </c>
      <c r="F493">
        <v>8</v>
      </c>
    </row>
    <row r="494" spans="1:6" x14ac:dyDescent="0.25">
      <c r="A494" t="str">
        <f t="shared" si="8"/>
        <v>Aug-20229</v>
      </c>
      <c r="B494" t="s">
        <v>96</v>
      </c>
      <c r="C494">
        <v>2022</v>
      </c>
      <c r="D494" t="s">
        <v>144</v>
      </c>
      <c r="E494" s="35">
        <v>44782</v>
      </c>
      <c r="F494">
        <v>9</v>
      </c>
    </row>
    <row r="495" spans="1:6" x14ac:dyDescent="0.25">
      <c r="A495" t="str">
        <f t="shared" si="8"/>
        <v>Aug-202210</v>
      </c>
      <c r="B495" t="s">
        <v>96</v>
      </c>
      <c r="C495">
        <v>2022</v>
      </c>
      <c r="D495" t="s">
        <v>144</v>
      </c>
      <c r="E495" s="35">
        <v>44783</v>
      </c>
      <c r="F495">
        <v>10</v>
      </c>
    </row>
    <row r="496" spans="1:6" x14ac:dyDescent="0.25">
      <c r="A496" t="str">
        <f t="shared" si="8"/>
        <v>Aug-202211</v>
      </c>
      <c r="B496" t="s">
        <v>96</v>
      </c>
      <c r="C496">
        <v>2022</v>
      </c>
      <c r="D496" t="s">
        <v>144</v>
      </c>
      <c r="E496" s="35">
        <v>44784</v>
      </c>
      <c r="F496">
        <v>11</v>
      </c>
    </row>
    <row r="497" spans="1:6" x14ac:dyDescent="0.25">
      <c r="A497" t="str">
        <f t="shared" si="8"/>
        <v>Aug-202212</v>
      </c>
      <c r="B497" t="s">
        <v>96</v>
      </c>
      <c r="C497">
        <v>2022</v>
      </c>
      <c r="D497" t="s">
        <v>144</v>
      </c>
      <c r="E497" s="35">
        <v>44785</v>
      </c>
      <c r="F497">
        <v>12</v>
      </c>
    </row>
    <row r="498" spans="1:6" x14ac:dyDescent="0.25">
      <c r="A498" t="str">
        <f t="shared" si="8"/>
        <v>Aug-202213</v>
      </c>
      <c r="B498" t="s">
        <v>96</v>
      </c>
      <c r="C498">
        <v>2022</v>
      </c>
      <c r="D498" t="s">
        <v>144</v>
      </c>
      <c r="E498" s="35">
        <v>44786</v>
      </c>
      <c r="F498">
        <v>13</v>
      </c>
    </row>
    <row r="499" spans="1:6" x14ac:dyDescent="0.25">
      <c r="A499" t="str">
        <f t="shared" si="8"/>
        <v>Aug-202214</v>
      </c>
      <c r="B499" t="s">
        <v>96</v>
      </c>
      <c r="C499">
        <v>2022</v>
      </c>
      <c r="D499" t="s">
        <v>144</v>
      </c>
      <c r="E499" s="35">
        <v>44787</v>
      </c>
      <c r="F499">
        <v>14</v>
      </c>
    </row>
    <row r="500" spans="1:6" x14ac:dyDescent="0.25">
      <c r="A500" t="str">
        <f t="shared" si="8"/>
        <v>Aug-202215</v>
      </c>
      <c r="B500" t="s">
        <v>96</v>
      </c>
      <c r="C500">
        <v>2022</v>
      </c>
      <c r="D500" t="s">
        <v>144</v>
      </c>
      <c r="E500" s="35">
        <v>44788</v>
      </c>
      <c r="F500">
        <v>15</v>
      </c>
    </row>
    <row r="501" spans="1:6" x14ac:dyDescent="0.25">
      <c r="A501" t="str">
        <f t="shared" si="8"/>
        <v>Aug-202216</v>
      </c>
      <c r="B501" t="s">
        <v>96</v>
      </c>
      <c r="C501">
        <v>2022</v>
      </c>
      <c r="D501" t="s">
        <v>144</v>
      </c>
      <c r="E501" s="35">
        <v>44789</v>
      </c>
      <c r="F501">
        <v>16</v>
      </c>
    </row>
    <row r="502" spans="1:6" x14ac:dyDescent="0.25">
      <c r="A502" t="str">
        <f t="shared" si="8"/>
        <v>Aug-202217</v>
      </c>
      <c r="B502" t="s">
        <v>96</v>
      </c>
      <c r="C502">
        <v>2022</v>
      </c>
      <c r="D502" t="s">
        <v>144</v>
      </c>
      <c r="E502" s="35">
        <v>44790</v>
      </c>
      <c r="F502">
        <v>17</v>
      </c>
    </row>
    <row r="503" spans="1:6" x14ac:dyDescent="0.25">
      <c r="A503" t="str">
        <f t="shared" si="8"/>
        <v>Aug-202218</v>
      </c>
      <c r="B503" t="s">
        <v>96</v>
      </c>
      <c r="C503">
        <v>2022</v>
      </c>
      <c r="D503" t="s">
        <v>144</v>
      </c>
      <c r="E503" s="35">
        <v>44791</v>
      </c>
      <c r="F503">
        <v>18</v>
      </c>
    </row>
    <row r="504" spans="1:6" x14ac:dyDescent="0.25">
      <c r="A504" t="str">
        <f t="shared" si="8"/>
        <v>Aug-202219</v>
      </c>
      <c r="B504" t="s">
        <v>96</v>
      </c>
      <c r="C504">
        <v>2022</v>
      </c>
      <c r="D504" t="s">
        <v>144</v>
      </c>
      <c r="E504" s="35">
        <v>44792</v>
      </c>
      <c r="F504">
        <v>19</v>
      </c>
    </row>
    <row r="505" spans="1:6" x14ac:dyDescent="0.25">
      <c r="A505" t="str">
        <f t="shared" si="8"/>
        <v>Aug-202220</v>
      </c>
      <c r="B505" t="s">
        <v>96</v>
      </c>
      <c r="C505">
        <v>2022</v>
      </c>
      <c r="D505" t="s">
        <v>144</v>
      </c>
      <c r="E505" s="35">
        <v>44793</v>
      </c>
      <c r="F505">
        <v>20</v>
      </c>
    </row>
    <row r="506" spans="1:6" x14ac:dyDescent="0.25">
      <c r="A506" t="str">
        <f t="shared" si="8"/>
        <v>Aug-202221</v>
      </c>
      <c r="B506" t="s">
        <v>96</v>
      </c>
      <c r="C506">
        <v>2022</v>
      </c>
      <c r="D506" t="s">
        <v>144</v>
      </c>
      <c r="E506" s="35">
        <v>44794</v>
      </c>
      <c r="F506">
        <v>21</v>
      </c>
    </row>
    <row r="507" spans="1:6" x14ac:dyDescent="0.25">
      <c r="A507" t="str">
        <f t="shared" si="8"/>
        <v>Aug-202222</v>
      </c>
      <c r="B507" t="s">
        <v>96</v>
      </c>
      <c r="C507">
        <v>2022</v>
      </c>
      <c r="D507" t="s">
        <v>144</v>
      </c>
      <c r="E507" s="35">
        <v>44795</v>
      </c>
      <c r="F507">
        <v>22</v>
      </c>
    </row>
    <row r="508" spans="1:6" x14ac:dyDescent="0.25">
      <c r="A508" t="str">
        <f t="shared" si="8"/>
        <v>Aug-202223</v>
      </c>
      <c r="B508" t="s">
        <v>96</v>
      </c>
      <c r="C508">
        <v>2022</v>
      </c>
      <c r="D508" t="s">
        <v>144</v>
      </c>
      <c r="E508" s="35">
        <v>44796</v>
      </c>
      <c r="F508">
        <v>23</v>
      </c>
    </row>
    <row r="509" spans="1:6" x14ac:dyDescent="0.25">
      <c r="A509" t="str">
        <f t="shared" si="8"/>
        <v>Aug-202224</v>
      </c>
      <c r="B509" t="s">
        <v>96</v>
      </c>
      <c r="C509">
        <v>2022</v>
      </c>
      <c r="D509" t="s">
        <v>144</v>
      </c>
      <c r="E509" s="35">
        <v>44797</v>
      </c>
      <c r="F509">
        <v>24</v>
      </c>
    </row>
    <row r="510" spans="1:6" x14ac:dyDescent="0.25">
      <c r="A510" t="str">
        <f t="shared" si="8"/>
        <v>Aug-202225</v>
      </c>
      <c r="B510" t="s">
        <v>96</v>
      </c>
      <c r="C510">
        <v>2022</v>
      </c>
      <c r="D510" t="s">
        <v>144</v>
      </c>
      <c r="E510" s="35">
        <v>44798</v>
      </c>
      <c r="F510">
        <v>25</v>
      </c>
    </row>
    <row r="511" spans="1:6" x14ac:dyDescent="0.25">
      <c r="A511" t="str">
        <f t="shared" si="8"/>
        <v>Aug-202226</v>
      </c>
      <c r="B511" t="s">
        <v>96</v>
      </c>
      <c r="C511">
        <v>2022</v>
      </c>
      <c r="D511" t="s">
        <v>144</v>
      </c>
      <c r="E511" s="35">
        <v>44799</v>
      </c>
      <c r="F511">
        <v>26</v>
      </c>
    </row>
    <row r="512" spans="1:6" x14ac:dyDescent="0.25">
      <c r="A512" t="str">
        <f t="shared" si="8"/>
        <v>Aug-202227</v>
      </c>
      <c r="B512" t="s">
        <v>96</v>
      </c>
      <c r="C512">
        <v>2022</v>
      </c>
      <c r="D512" t="s">
        <v>144</v>
      </c>
      <c r="E512" s="35">
        <v>44800</v>
      </c>
      <c r="F512">
        <v>27</v>
      </c>
    </row>
    <row r="513" spans="1:6" x14ac:dyDescent="0.25">
      <c r="A513" t="str">
        <f t="shared" si="8"/>
        <v>Aug-202228</v>
      </c>
      <c r="B513" t="s">
        <v>96</v>
      </c>
      <c r="C513">
        <v>2022</v>
      </c>
      <c r="D513" t="s">
        <v>144</v>
      </c>
      <c r="E513" s="35">
        <v>44801</v>
      </c>
      <c r="F513">
        <v>28</v>
      </c>
    </row>
    <row r="514" spans="1:6" x14ac:dyDescent="0.25">
      <c r="A514" t="str">
        <f t="shared" si="8"/>
        <v>Aug-202229</v>
      </c>
      <c r="B514" t="s">
        <v>96</v>
      </c>
      <c r="C514">
        <v>2022</v>
      </c>
      <c r="D514" t="s">
        <v>144</v>
      </c>
      <c r="E514" s="35">
        <v>44802</v>
      </c>
      <c r="F514">
        <v>29</v>
      </c>
    </row>
    <row r="515" spans="1:6" x14ac:dyDescent="0.25">
      <c r="A515" t="str">
        <f t="shared" si="8"/>
        <v>Aug-202230</v>
      </c>
      <c r="B515" t="s">
        <v>96</v>
      </c>
      <c r="C515">
        <v>2022</v>
      </c>
      <c r="D515" t="s">
        <v>144</v>
      </c>
      <c r="E515" s="35">
        <v>44803</v>
      </c>
      <c r="F515">
        <v>30</v>
      </c>
    </row>
    <row r="516" spans="1:6" x14ac:dyDescent="0.25">
      <c r="A516" t="str">
        <f t="shared" si="8"/>
        <v>Aug-202231</v>
      </c>
      <c r="B516" t="s">
        <v>96</v>
      </c>
      <c r="C516">
        <v>2022</v>
      </c>
      <c r="D516" t="s">
        <v>144</v>
      </c>
      <c r="E516" s="35">
        <v>44804</v>
      </c>
      <c r="F516">
        <v>31</v>
      </c>
    </row>
    <row r="517" spans="1:6" x14ac:dyDescent="0.25">
      <c r="A517" t="str">
        <f t="shared" si="8"/>
        <v>Sep-20221</v>
      </c>
      <c r="B517" t="s">
        <v>97</v>
      </c>
      <c r="C517">
        <v>2022</v>
      </c>
      <c r="D517" t="s">
        <v>145</v>
      </c>
      <c r="E517" s="35">
        <v>44805</v>
      </c>
      <c r="F517">
        <v>1</v>
      </c>
    </row>
    <row r="518" spans="1:6" x14ac:dyDescent="0.25">
      <c r="A518" t="str">
        <f t="shared" ref="A518:A581" si="9">D518&amp;F518</f>
        <v>Sep-20222</v>
      </c>
      <c r="B518" t="s">
        <v>97</v>
      </c>
      <c r="C518">
        <v>2022</v>
      </c>
      <c r="D518" t="s">
        <v>145</v>
      </c>
      <c r="E518" s="35">
        <v>44806</v>
      </c>
      <c r="F518">
        <v>2</v>
      </c>
    </row>
    <row r="519" spans="1:6" x14ac:dyDescent="0.25">
      <c r="A519" t="str">
        <f t="shared" si="9"/>
        <v>Sep-20223</v>
      </c>
      <c r="B519" t="s">
        <v>97</v>
      </c>
      <c r="C519">
        <v>2022</v>
      </c>
      <c r="D519" t="s">
        <v>145</v>
      </c>
      <c r="E519" s="35">
        <v>44807</v>
      </c>
      <c r="F519">
        <v>3</v>
      </c>
    </row>
    <row r="520" spans="1:6" x14ac:dyDescent="0.25">
      <c r="A520" t="str">
        <f t="shared" si="9"/>
        <v>Sep-20224</v>
      </c>
      <c r="B520" t="s">
        <v>97</v>
      </c>
      <c r="C520">
        <v>2022</v>
      </c>
      <c r="D520" t="s">
        <v>145</v>
      </c>
      <c r="E520" s="35">
        <v>44808</v>
      </c>
      <c r="F520">
        <v>4</v>
      </c>
    </row>
    <row r="521" spans="1:6" x14ac:dyDescent="0.25">
      <c r="A521" t="str">
        <f t="shared" si="9"/>
        <v>Sep-20225</v>
      </c>
      <c r="B521" t="s">
        <v>97</v>
      </c>
      <c r="C521">
        <v>2022</v>
      </c>
      <c r="D521" t="s">
        <v>145</v>
      </c>
      <c r="E521" s="35">
        <v>44809</v>
      </c>
      <c r="F521">
        <v>5</v>
      </c>
    </row>
    <row r="522" spans="1:6" x14ac:dyDescent="0.25">
      <c r="A522" t="str">
        <f t="shared" si="9"/>
        <v>Sep-20226</v>
      </c>
      <c r="B522" t="s">
        <v>97</v>
      </c>
      <c r="C522">
        <v>2022</v>
      </c>
      <c r="D522" t="s">
        <v>145</v>
      </c>
      <c r="E522" s="35">
        <v>44810</v>
      </c>
      <c r="F522">
        <v>6</v>
      </c>
    </row>
    <row r="523" spans="1:6" x14ac:dyDescent="0.25">
      <c r="A523" t="str">
        <f t="shared" si="9"/>
        <v>Sep-20227</v>
      </c>
      <c r="B523" t="s">
        <v>97</v>
      </c>
      <c r="C523">
        <v>2022</v>
      </c>
      <c r="D523" t="s">
        <v>145</v>
      </c>
      <c r="E523" s="35">
        <v>44811</v>
      </c>
      <c r="F523">
        <v>7</v>
      </c>
    </row>
    <row r="524" spans="1:6" x14ac:dyDescent="0.25">
      <c r="A524" t="str">
        <f t="shared" si="9"/>
        <v>Sep-20228</v>
      </c>
      <c r="B524" t="s">
        <v>97</v>
      </c>
      <c r="C524">
        <v>2022</v>
      </c>
      <c r="D524" t="s">
        <v>145</v>
      </c>
      <c r="E524" s="35">
        <v>44812</v>
      </c>
      <c r="F524">
        <v>8</v>
      </c>
    </row>
    <row r="525" spans="1:6" x14ac:dyDescent="0.25">
      <c r="A525" t="str">
        <f t="shared" si="9"/>
        <v>Sep-20229</v>
      </c>
      <c r="B525" t="s">
        <v>97</v>
      </c>
      <c r="C525">
        <v>2022</v>
      </c>
      <c r="D525" t="s">
        <v>145</v>
      </c>
      <c r="E525" s="35">
        <v>44813</v>
      </c>
      <c r="F525">
        <v>9</v>
      </c>
    </row>
    <row r="526" spans="1:6" x14ac:dyDescent="0.25">
      <c r="A526" t="str">
        <f t="shared" si="9"/>
        <v>Sep-202210</v>
      </c>
      <c r="B526" t="s">
        <v>97</v>
      </c>
      <c r="C526">
        <v>2022</v>
      </c>
      <c r="D526" t="s">
        <v>145</v>
      </c>
      <c r="E526" s="35">
        <v>44814</v>
      </c>
      <c r="F526">
        <v>10</v>
      </c>
    </row>
    <row r="527" spans="1:6" x14ac:dyDescent="0.25">
      <c r="A527" t="str">
        <f t="shared" si="9"/>
        <v>Sep-202211</v>
      </c>
      <c r="B527" t="s">
        <v>97</v>
      </c>
      <c r="C527">
        <v>2022</v>
      </c>
      <c r="D527" t="s">
        <v>145</v>
      </c>
      <c r="E527" s="35">
        <v>44815</v>
      </c>
      <c r="F527">
        <v>11</v>
      </c>
    </row>
    <row r="528" spans="1:6" x14ac:dyDescent="0.25">
      <c r="A528" t="str">
        <f t="shared" si="9"/>
        <v>Sep-202212</v>
      </c>
      <c r="B528" t="s">
        <v>97</v>
      </c>
      <c r="C528">
        <v>2022</v>
      </c>
      <c r="D528" t="s">
        <v>145</v>
      </c>
      <c r="E528" s="35">
        <v>44816</v>
      </c>
      <c r="F528">
        <v>12</v>
      </c>
    </row>
    <row r="529" spans="1:6" x14ac:dyDescent="0.25">
      <c r="A529" t="str">
        <f t="shared" si="9"/>
        <v>Sep-202213</v>
      </c>
      <c r="B529" t="s">
        <v>97</v>
      </c>
      <c r="C529">
        <v>2022</v>
      </c>
      <c r="D529" t="s">
        <v>145</v>
      </c>
      <c r="E529" s="35">
        <v>44817</v>
      </c>
      <c r="F529">
        <v>13</v>
      </c>
    </row>
    <row r="530" spans="1:6" x14ac:dyDescent="0.25">
      <c r="A530" t="str">
        <f t="shared" si="9"/>
        <v>Sep-202214</v>
      </c>
      <c r="B530" t="s">
        <v>97</v>
      </c>
      <c r="C530">
        <v>2022</v>
      </c>
      <c r="D530" t="s">
        <v>145</v>
      </c>
      <c r="E530" s="35">
        <v>44818</v>
      </c>
      <c r="F530">
        <v>14</v>
      </c>
    </row>
    <row r="531" spans="1:6" x14ac:dyDescent="0.25">
      <c r="A531" t="str">
        <f t="shared" si="9"/>
        <v>Sep-202215</v>
      </c>
      <c r="B531" t="s">
        <v>97</v>
      </c>
      <c r="C531">
        <v>2022</v>
      </c>
      <c r="D531" t="s">
        <v>145</v>
      </c>
      <c r="E531" s="35">
        <v>44819</v>
      </c>
      <c r="F531">
        <v>15</v>
      </c>
    </row>
    <row r="532" spans="1:6" x14ac:dyDescent="0.25">
      <c r="A532" t="str">
        <f t="shared" si="9"/>
        <v>Sep-202216</v>
      </c>
      <c r="B532" t="s">
        <v>97</v>
      </c>
      <c r="C532">
        <v>2022</v>
      </c>
      <c r="D532" t="s">
        <v>145</v>
      </c>
      <c r="E532" s="35">
        <v>44820</v>
      </c>
      <c r="F532">
        <v>16</v>
      </c>
    </row>
    <row r="533" spans="1:6" x14ac:dyDescent="0.25">
      <c r="A533" t="str">
        <f t="shared" si="9"/>
        <v>Sep-202217</v>
      </c>
      <c r="B533" t="s">
        <v>97</v>
      </c>
      <c r="C533">
        <v>2022</v>
      </c>
      <c r="D533" t="s">
        <v>145</v>
      </c>
      <c r="E533" s="35">
        <v>44821</v>
      </c>
      <c r="F533">
        <v>17</v>
      </c>
    </row>
    <row r="534" spans="1:6" x14ac:dyDescent="0.25">
      <c r="A534" t="str">
        <f t="shared" si="9"/>
        <v>Sep-202218</v>
      </c>
      <c r="B534" t="s">
        <v>97</v>
      </c>
      <c r="C534">
        <v>2022</v>
      </c>
      <c r="D534" t="s">
        <v>145</v>
      </c>
      <c r="E534" s="35">
        <v>44822</v>
      </c>
      <c r="F534">
        <v>18</v>
      </c>
    </row>
    <row r="535" spans="1:6" x14ac:dyDescent="0.25">
      <c r="A535" t="str">
        <f t="shared" si="9"/>
        <v>Sep-202219</v>
      </c>
      <c r="B535" t="s">
        <v>97</v>
      </c>
      <c r="C535">
        <v>2022</v>
      </c>
      <c r="D535" t="s">
        <v>145</v>
      </c>
      <c r="E535" s="35">
        <v>44823</v>
      </c>
      <c r="F535">
        <v>19</v>
      </c>
    </row>
    <row r="536" spans="1:6" x14ac:dyDescent="0.25">
      <c r="A536" t="str">
        <f t="shared" si="9"/>
        <v>Sep-202220</v>
      </c>
      <c r="B536" t="s">
        <v>97</v>
      </c>
      <c r="C536">
        <v>2022</v>
      </c>
      <c r="D536" t="s">
        <v>145</v>
      </c>
      <c r="E536" s="35">
        <v>44824</v>
      </c>
      <c r="F536">
        <v>20</v>
      </c>
    </row>
    <row r="537" spans="1:6" x14ac:dyDescent="0.25">
      <c r="A537" t="str">
        <f t="shared" si="9"/>
        <v>Sep-202221</v>
      </c>
      <c r="B537" t="s">
        <v>97</v>
      </c>
      <c r="C537">
        <v>2022</v>
      </c>
      <c r="D537" t="s">
        <v>145</v>
      </c>
      <c r="E537" s="35">
        <v>44825</v>
      </c>
      <c r="F537">
        <v>21</v>
      </c>
    </row>
    <row r="538" spans="1:6" x14ac:dyDescent="0.25">
      <c r="A538" t="str">
        <f t="shared" si="9"/>
        <v>Sep-202222</v>
      </c>
      <c r="B538" t="s">
        <v>97</v>
      </c>
      <c r="C538">
        <v>2022</v>
      </c>
      <c r="D538" t="s">
        <v>145</v>
      </c>
      <c r="E538" s="35">
        <v>44826</v>
      </c>
      <c r="F538">
        <v>22</v>
      </c>
    </row>
    <row r="539" spans="1:6" x14ac:dyDescent="0.25">
      <c r="A539" t="str">
        <f t="shared" si="9"/>
        <v>Sep-202223</v>
      </c>
      <c r="B539" t="s">
        <v>97</v>
      </c>
      <c r="C539">
        <v>2022</v>
      </c>
      <c r="D539" t="s">
        <v>145</v>
      </c>
      <c r="E539" s="35">
        <v>44827</v>
      </c>
      <c r="F539">
        <v>23</v>
      </c>
    </row>
    <row r="540" spans="1:6" x14ac:dyDescent="0.25">
      <c r="A540" t="str">
        <f t="shared" si="9"/>
        <v>Sep-202224</v>
      </c>
      <c r="B540" t="s">
        <v>97</v>
      </c>
      <c r="C540">
        <v>2022</v>
      </c>
      <c r="D540" t="s">
        <v>145</v>
      </c>
      <c r="E540" s="35">
        <v>44828</v>
      </c>
      <c r="F540">
        <v>24</v>
      </c>
    </row>
    <row r="541" spans="1:6" x14ac:dyDescent="0.25">
      <c r="A541" t="str">
        <f t="shared" si="9"/>
        <v>Sep-202225</v>
      </c>
      <c r="B541" t="s">
        <v>97</v>
      </c>
      <c r="C541">
        <v>2022</v>
      </c>
      <c r="D541" t="s">
        <v>145</v>
      </c>
      <c r="E541" s="35">
        <v>44829</v>
      </c>
      <c r="F541">
        <v>25</v>
      </c>
    </row>
    <row r="542" spans="1:6" x14ac:dyDescent="0.25">
      <c r="A542" t="str">
        <f t="shared" si="9"/>
        <v>Sep-202226</v>
      </c>
      <c r="B542" t="s">
        <v>97</v>
      </c>
      <c r="C542">
        <v>2022</v>
      </c>
      <c r="D542" t="s">
        <v>145</v>
      </c>
      <c r="E542" s="35">
        <v>44830</v>
      </c>
      <c r="F542">
        <v>26</v>
      </c>
    </row>
    <row r="543" spans="1:6" x14ac:dyDescent="0.25">
      <c r="A543" t="str">
        <f t="shared" si="9"/>
        <v>Sep-202227</v>
      </c>
      <c r="B543" t="s">
        <v>97</v>
      </c>
      <c r="C543">
        <v>2022</v>
      </c>
      <c r="D543" t="s">
        <v>145</v>
      </c>
      <c r="E543" s="35">
        <v>44831</v>
      </c>
      <c r="F543">
        <v>27</v>
      </c>
    </row>
    <row r="544" spans="1:6" x14ac:dyDescent="0.25">
      <c r="A544" t="str">
        <f t="shared" si="9"/>
        <v>Sep-202228</v>
      </c>
      <c r="B544" t="s">
        <v>97</v>
      </c>
      <c r="C544">
        <v>2022</v>
      </c>
      <c r="D544" t="s">
        <v>145</v>
      </c>
      <c r="E544" s="35">
        <v>44832</v>
      </c>
      <c r="F544">
        <v>28</v>
      </c>
    </row>
    <row r="545" spans="1:6" x14ac:dyDescent="0.25">
      <c r="A545" t="str">
        <f t="shared" si="9"/>
        <v>Sep-202229</v>
      </c>
      <c r="B545" t="s">
        <v>97</v>
      </c>
      <c r="C545">
        <v>2022</v>
      </c>
      <c r="D545" t="s">
        <v>145</v>
      </c>
      <c r="E545" s="35">
        <v>44833</v>
      </c>
      <c r="F545">
        <v>29</v>
      </c>
    </row>
    <row r="546" spans="1:6" x14ac:dyDescent="0.25">
      <c r="A546" t="str">
        <f t="shared" si="9"/>
        <v>Sep-202230</v>
      </c>
      <c r="B546" t="s">
        <v>97</v>
      </c>
      <c r="C546">
        <v>2022</v>
      </c>
      <c r="D546" t="s">
        <v>145</v>
      </c>
      <c r="E546" s="35">
        <v>44834</v>
      </c>
      <c r="F546">
        <v>30</v>
      </c>
    </row>
    <row r="547" spans="1:6" x14ac:dyDescent="0.25">
      <c r="A547" t="str">
        <f t="shared" si="9"/>
        <v>Oct-20221</v>
      </c>
      <c r="B547" t="s">
        <v>98</v>
      </c>
      <c r="C547">
        <v>2022</v>
      </c>
      <c r="D547" t="s">
        <v>146</v>
      </c>
      <c r="E547" s="35">
        <v>44835</v>
      </c>
      <c r="F547">
        <v>1</v>
      </c>
    </row>
    <row r="548" spans="1:6" x14ac:dyDescent="0.25">
      <c r="A548" t="str">
        <f t="shared" si="9"/>
        <v>Oct-20222</v>
      </c>
      <c r="B548" t="s">
        <v>98</v>
      </c>
      <c r="C548">
        <v>2022</v>
      </c>
      <c r="D548" t="s">
        <v>146</v>
      </c>
      <c r="E548" s="35">
        <v>44836</v>
      </c>
      <c r="F548">
        <v>2</v>
      </c>
    </row>
    <row r="549" spans="1:6" x14ac:dyDescent="0.25">
      <c r="A549" t="str">
        <f t="shared" si="9"/>
        <v>Oct-20223</v>
      </c>
      <c r="B549" t="s">
        <v>98</v>
      </c>
      <c r="C549">
        <v>2022</v>
      </c>
      <c r="D549" t="s">
        <v>146</v>
      </c>
      <c r="E549" s="35">
        <v>44837</v>
      </c>
      <c r="F549">
        <v>3</v>
      </c>
    </row>
    <row r="550" spans="1:6" x14ac:dyDescent="0.25">
      <c r="A550" t="str">
        <f t="shared" si="9"/>
        <v>Oct-20224</v>
      </c>
      <c r="B550" t="s">
        <v>98</v>
      </c>
      <c r="C550">
        <v>2022</v>
      </c>
      <c r="D550" t="s">
        <v>146</v>
      </c>
      <c r="E550" s="35">
        <v>44838</v>
      </c>
      <c r="F550">
        <v>4</v>
      </c>
    </row>
    <row r="551" spans="1:6" x14ac:dyDescent="0.25">
      <c r="A551" t="str">
        <f t="shared" si="9"/>
        <v>Oct-20225</v>
      </c>
      <c r="B551" t="s">
        <v>98</v>
      </c>
      <c r="C551">
        <v>2022</v>
      </c>
      <c r="D551" t="s">
        <v>146</v>
      </c>
      <c r="E551" s="35">
        <v>44839</v>
      </c>
      <c r="F551">
        <v>5</v>
      </c>
    </row>
    <row r="552" spans="1:6" x14ac:dyDescent="0.25">
      <c r="A552" t="str">
        <f t="shared" si="9"/>
        <v>Oct-20226</v>
      </c>
      <c r="B552" t="s">
        <v>98</v>
      </c>
      <c r="C552">
        <v>2022</v>
      </c>
      <c r="D552" t="s">
        <v>146</v>
      </c>
      <c r="E552" s="35">
        <v>44840</v>
      </c>
      <c r="F552">
        <v>6</v>
      </c>
    </row>
    <row r="553" spans="1:6" x14ac:dyDescent="0.25">
      <c r="A553" t="str">
        <f t="shared" si="9"/>
        <v>Oct-20227</v>
      </c>
      <c r="B553" t="s">
        <v>98</v>
      </c>
      <c r="C553">
        <v>2022</v>
      </c>
      <c r="D553" t="s">
        <v>146</v>
      </c>
      <c r="E553" s="35">
        <v>44841</v>
      </c>
      <c r="F553">
        <v>7</v>
      </c>
    </row>
    <row r="554" spans="1:6" x14ac:dyDescent="0.25">
      <c r="A554" t="str">
        <f t="shared" si="9"/>
        <v>Oct-20228</v>
      </c>
      <c r="B554" t="s">
        <v>98</v>
      </c>
      <c r="C554">
        <v>2022</v>
      </c>
      <c r="D554" t="s">
        <v>146</v>
      </c>
      <c r="E554" s="35">
        <v>44842</v>
      </c>
      <c r="F554">
        <v>8</v>
      </c>
    </row>
    <row r="555" spans="1:6" x14ac:dyDescent="0.25">
      <c r="A555" t="str">
        <f t="shared" si="9"/>
        <v>Oct-20229</v>
      </c>
      <c r="B555" t="s">
        <v>98</v>
      </c>
      <c r="C555">
        <v>2022</v>
      </c>
      <c r="D555" t="s">
        <v>146</v>
      </c>
      <c r="E555" s="35">
        <v>44843</v>
      </c>
      <c r="F555">
        <v>9</v>
      </c>
    </row>
    <row r="556" spans="1:6" x14ac:dyDescent="0.25">
      <c r="A556" t="str">
        <f t="shared" si="9"/>
        <v>Oct-202210</v>
      </c>
      <c r="B556" t="s">
        <v>98</v>
      </c>
      <c r="C556">
        <v>2022</v>
      </c>
      <c r="D556" t="s">
        <v>146</v>
      </c>
      <c r="E556" s="35">
        <v>44844</v>
      </c>
      <c r="F556">
        <v>10</v>
      </c>
    </row>
    <row r="557" spans="1:6" x14ac:dyDescent="0.25">
      <c r="A557" t="str">
        <f t="shared" si="9"/>
        <v>Oct-202211</v>
      </c>
      <c r="B557" t="s">
        <v>98</v>
      </c>
      <c r="C557">
        <v>2022</v>
      </c>
      <c r="D557" t="s">
        <v>146</v>
      </c>
      <c r="E557" s="35">
        <v>44845</v>
      </c>
      <c r="F557">
        <v>11</v>
      </c>
    </row>
    <row r="558" spans="1:6" x14ac:dyDescent="0.25">
      <c r="A558" t="str">
        <f t="shared" si="9"/>
        <v>Oct-202212</v>
      </c>
      <c r="B558" t="s">
        <v>98</v>
      </c>
      <c r="C558">
        <v>2022</v>
      </c>
      <c r="D558" t="s">
        <v>146</v>
      </c>
      <c r="E558" s="35">
        <v>44846</v>
      </c>
      <c r="F558">
        <v>12</v>
      </c>
    </row>
    <row r="559" spans="1:6" x14ac:dyDescent="0.25">
      <c r="A559" t="str">
        <f t="shared" si="9"/>
        <v>Oct-202213</v>
      </c>
      <c r="B559" t="s">
        <v>98</v>
      </c>
      <c r="C559">
        <v>2022</v>
      </c>
      <c r="D559" t="s">
        <v>146</v>
      </c>
      <c r="E559" s="35">
        <v>44847</v>
      </c>
      <c r="F559">
        <v>13</v>
      </c>
    </row>
    <row r="560" spans="1:6" x14ac:dyDescent="0.25">
      <c r="A560" t="str">
        <f t="shared" si="9"/>
        <v>Oct-202214</v>
      </c>
      <c r="B560" t="s">
        <v>98</v>
      </c>
      <c r="C560">
        <v>2022</v>
      </c>
      <c r="D560" t="s">
        <v>146</v>
      </c>
      <c r="E560" s="35">
        <v>44848</v>
      </c>
      <c r="F560">
        <v>14</v>
      </c>
    </row>
    <row r="561" spans="1:6" x14ac:dyDescent="0.25">
      <c r="A561" t="str">
        <f t="shared" si="9"/>
        <v>Oct-202215</v>
      </c>
      <c r="B561" t="s">
        <v>98</v>
      </c>
      <c r="C561">
        <v>2022</v>
      </c>
      <c r="D561" t="s">
        <v>146</v>
      </c>
      <c r="E561" s="35">
        <v>44849</v>
      </c>
      <c r="F561">
        <v>15</v>
      </c>
    </row>
    <row r="562" spans="1:6" x14ac:dyDescent="0.25">
      <c r="A562" t="str">
        <f t="shared" si="9"/>
        <v>Oct-202216</v>
      </c>
      <c r="B562" t="s">
        <v>98</v>
      </c>
      <c r="C562">
        <v>2022</v>
      </c>
      <c r="D562" t="s">
        <v>146</v>
      </c>
      <c r="E562" s="35">
        <v>44850</v>
      </c>
      <c r="F562">
        <v>16</v>
      </c>
    </row>
    <row r="563" spans="1:6" x14ac:dyDescent="0.25">
      <c r="A563" t="str">
        <f t="shared" si="9"/>
        <v>Oct-202217</v>
      </c>
      <c r="B563" t="s">
        <v>98</v>
      </c>
      <c r="C563">
        <v>2022</v>
      </c>
      <c r="D563" t="s">
        <v>146</v>
      </c>
      <c r="E563" s="35">
        <v>44851</v>
      </c>
      <c r="F563">
        <v>17</v>
      </c>
    </row>
    <row r="564" spans="1:6" x14ac:dyDescent="0.25">
      <c r="A564" t="str">
        <f t="shared" si="9"/>
        <v>Oct-202218</v>
      </c>
      <c r="B564" t="s">
        <v>98</v>
      </c>
      <c r="C564">
        <v>2022</v>
      </c>
      <c r="D564" t="s">
        <v>146</v>
      </c>
      <c r="E564" s="35">
        <v>44852</v>
      </c>
      <c r="F564">
        <v>18</v>
      </c>
    </row>
    <row r="565" spans="1:6" x14ac:dyDescent="0.25">
      <c r="A565" t="str">
        <f t="shared" si="9"/>
        <v>Oct-202219</v>
      </c>
      <c r="B565" t="s">
        <v>98</v>
      </c>
      <c r="C565">
        <v>2022</v>
      </c>
      <c r="D565" t="s">
        <v>146</v>
      </c>
      <c r="E565" s="35">
        <v>44853</v>
      </c>
      <c r="F565">
        <v>19</v>
      </c>
    </row>
    <row r="566" spans="1:6" x14ac:dyDescent="0.25">
      <c r="A566" t="str">
        <f t="shared" si="9"/>
        <v>Oct-202220</v>
      </c>
      <c r="B566" t="s">
        <v>98</v>
      </c>
      <c r="C566">
        <v>2022</v>
      </c>
      <c r="D566" t="s">
        <v>146</v>
      </c>
      <c r="E566" s="35">
        <v>44854</v>
      </c>
      <c r="F566">
        <v>20</v>
      </c>
    </row>
    <row r="567" spans="1:6" x14ac:dyDescent="0.25">
      <c r="A567" t="str">
        <f t="shared" si="9"/>
        <v>Oct-202221</v>
      </c>
      <c r="B567" t="s">
        <v>98</v>
      </c>
      <c r="C567">
        <v>2022</v>
      </c>
      <c r="D567" t="s">
        <v>146</v>
      </c>
      <c r="E567" s="35">
        <v>44855</v>
      </c>
      <c r="F567">
        <v>21</v>
      </c>
    </row>
    <row r="568" spans="1:6" x14ac:dyDescent="0.25">
      <c r="A568" t="str">
        <f t="shared" si="9"/>
        <v>Oct-202222</v>
      </c>
      <c r="B568" t="s">
        <v>98</v>
      </c>
      <c r="C568">
        <v>2022</v>
      </c>
      <c r="D568" t="s">
        <v>146</v>
      </c>
      <c r="E568" s="35">
        <v>44856</v>
      </c>
      <c r="F568">
        <v>22</v>
      </c>
    </row>
    <row r="569" spans="1:6" x14ac:dyDescent="0.25">
      <c r="A569" t="str">
        <f t="shared" si="9"/>
        <v>Oct-202223</v>
      </c>
      <c r="B569" t="s">
        <v>98</v>
      </c>
      <c r="C569">
        <v>2022</v>
      </c>
      <c r="D569" t="s">
        <v>146</v>
      </c>
      <c r="E569" s="35">
        <v>44857</v>
      </c>
      <c r="F569">
        <v>23</v>
      </c>
    </row>
    <row r="570" spans="1:6" x14ac:dyDescent="0.25">
      <c r="A570" t="str">
        <f t="shared" si="9"/>
        <v>Oct-202224</v>
      </c>
      <c r="B570" t="s">
        <v>98</v>
      </c>
      <c r="C570">
        <v>2022</v>
      </c>
      <c r="D570" t="s">
        <v>146</v>
      </c>
      <c r="E570" s="35">
        <v>44858</v>
      </c>
      <c r="F570">
        <v>24</v>
      </c>
    </row>
    <row r="571" spans="1:6" x14ac:dyDescent="0.25">
      <c r="A571" t="str">
        <f t="shared" si="9"/>
        <v>Oct-202225</v>
      </c>
      <c r="B571" t="s">
        <v>98</v>
      </c>
      <c r="C571">
        <v>2022</v>
      </c>
      <c r="D571" t="s">
        <v>146</v>
      </c>
      <c r="E571" s="35">
        <v>44859</v>
      </c>
      <c r="F571">
        <v>25</v>
      </c>
    </row>
    <row r="572" spans="1:6" x14ac:dyDescent="0.25">
      <c r="A572" t="str">
        <f t="shared" si="9"/>
        <v>Oct-202226</v>
      </c>
      <c r="B572" t="s">
        <v>98</v>
      </c>
      <c r="C572">
        <v>2022</v>
      </c>
      <c r="D572" t="s">
        <v>146</v>
      </c>
      <c r="E572" s="35">
        <v>44860</v>
      </c>
      <c r="F572">
        <v>26</v>
      </c>
    </row>
    <row r="573" spans="1:6" x14ac:dyDescent="0.25">
      <c r="A573" t="str">
        <f t="shared" si="9"/>
        <v>Oct-202227</v>
      </c>
      <c r="B573" t="s">
        <v>98</v>
      </c>
      <c r="C573">
        <v>2022</v>
      </c>
      <c r="D573" t="s">
        <v>146</v>
      </c>
      <c r="E573" s="35">
        <v>44861</v>
      </c>
      <c r="F573">
        <v>27</v>
      </c>
    </row>
    <row r="574" spans="1:6" x14ac:dyDescent="0.25">
      <c r="A574" t="str">
        <f t="shared" si="9"/>
        <v>Oct-202228</v>
      </c>
      <c r="B574" t="s">
        <v>98</v>
      </c>
      <c r="C574">
        <v>2022</v>
      </c>
      <c r="D574" t="s">
        <v>146</v>
      </c>
      <c r="E574" s="35">
        <v>44862</v>
      </c>
      <c r="F574">
        <v>28</v>
      </c>
    </row>
    <row r="575" spans="1:6" x14ac:dyDescent="0.25">
      <c r="A575" t="str">
        <f t="shared" si="9"/>
        <v>Oct-202229</v>
      </c>
      <c r="B575" t="s">
        <v>98</v>
      </c>
      <c r="C575">
        <v>2022</v>
      </c>
      <c r="D575" t="s">
        <v>146</v>
      </c>
      <c r="E575" s="35">
        <v>44863</v>
      </c>
      <c r="F575">
        <v>29</v>
      </c>
    </row>
    <row r="576" spans="1:6" x14ac:dyDescent="0.25">
      <c r="A576" t="str">
        <f t="shared" si="9"/>
        <v>Oct-202230</v>
      </c>
      <c r="B576" t="s">
        <v>98</v>
      </c>
      <c r="C576">
        <v>2022</v>
      </c>
      <c r="D576" t="s">
        <v>146</v>
      </c>
      <c r="E576" s="35">
        <v>44864</v>
      </c>
      <c r="F576">
        <v>30</v>
      </c>
    </row>
    <row r="577" spans="1:6" x14ac:dyDescent="0.25">
      <c r="A577" t="str">
        <f t="shared" si="9"/>
        <v>Oct-202231</v>
      </c>
      <c r="B577" t="s">
        <v>98</v>
      </c>
      <c r="C577">
        <v>2022</v>
      </c>
      <c r="D577" t="s">
        <v>146</v>
      </c>
      <c r="E577" s="35">
        <v>44865</v>
      </c>
      <c r="F577">
        <v>31</v>
      </c>
    </row>
    <row r="578" spans="1:6" x14ac:dyDescent="0.25">
      <c r="A578" t="str">
        <f t="shared" si="9"/>
        <v>Nov-20221</v>
      </c>
      <c r="B578" t="s">
        <v>99</v>
      </c>
      <c r="C578">
        <v>2022</v>
      </c>
      <c r="D578" t="s">
        <v>147</v>
      </c>
      <c r="E578" s="35">
        <v>44866</v>
      </c>
      <c r="F578">
        <v>1</v>
      </c>
    </row>
    <row r="579" spans="1:6" x14ac:dyDescent="0.25">
      <c r="A579" t="str">
        <f t="shared" si="9"/>
        <v>Nov-20222</v>
      </c>
      <c r="B579" t="s">
        <v>99</v>
      </c>
      <c r="C579">
        <v>2022</v>
      </c>
      <c r="D579" t="s">
        <v>147</v>
      </c>
      <c r="E579" s="35">
        <v>44867</v>
      </c>
      <c r="F579">
        <v>2</v>
      </c>
    </row>
    <row r="580" spans="1:6" x14ac:dyDescent="0.25">
      <c r="A580" t="str">
        <f t="shared" si="9"/>
        <v>Nov-20223</v>
      </c>
      <c r="B580" t="s">
        <v>99</v>
      </c>
      <c r="C580">
        <v>2022</v>
      </c>
      <c r="D580" t="s">
        <v>147</v>
      </c>
      <c r="E580" s="35">
        <v>44868</v>
      </c>
      <c r="F580">
        <v>3</v>
      </c>
    </row>
    <row r="581" spans="1:6" x14ac:dyDescent="0.25">
      <c r="A581" t="str">
        <f t="shared" si="9"/>
        <v>Nov-20224</v>
      </c>
      <c r="B581" t="s">
        <v>99</v>
      </c>
      <c r="C581">
        <v>2022</v>
      </c>
      <c r="D581" t="s">
        <v>147</v>
      </c>
      <c r="E581" s="35">
        <v>44869</v>
      </c>
      <c r="F581">
        <v>4</v>
      </c>
    </row>
    <row r="582" spans="1:6" x14ac:dyDescent="0.25">
      <c r="A582" t="str">
        <f t="shared" ref="A582:A645" si="10">D582&amp;F582</f>
        <v>Nov-20225</v>
      </c>
      <c r="B582" t="s">
        <v>99</v>
      </c>
      <c r="C582">
        <v>2022</v>
      </c>
      <c r="D582" t="s">
        <v>147</v>
      </c>
      <c r="E582" s="35">
        <v>44870</v>
      </c>
      <c r="F582">
        <v>5</v>
      </c>
    </row>
    <row r="583" spans="1:6" x14ac:dyDescent="0.25">
      <c r="A583" t="str">
        <f t="shared" si="10"/>
        <v>Nov-20226</v>
      </c>
      <c r="B583" t="s">
        <v>99</v>
      </c>
      <c r="C583">
        <v>2022</v>
      </c>
      <c r="D583" t="s">
        <v>147</v>
      </c>
      <c r="E583" s="35">
        <v>44871</v>
      </c>
      <c r="F583">
        <v>6</v>
      </c>
    </row>
    <row r="584" spans="1:6" x14ac:dyDescent="0.25">
      <c r="A584" t="str">
        <f t="shared" si="10"/>
        <v>Nov-20227</v>
      </c>
      <c r="B584" t="s">
        <v>99</v>
      </c>
      <c r="C584">
        <v>2022</v>
      </c>
      <c r="D584" t="s">
        <v>147</v>
      </c>
      <c r="E584" s="35">
        <v>44872</v>
      </c>
      <c r="F584">
        <v>7</v>
      </c>
    </row>
    <row r="585" spans="1:6" x14ac:dyDescent="0.25">
      <c r="A585" t="str">
        <f t="shared" si="10"/>
        <v>Nov-20228</v>
      </c>
      <c r="B585" t="s">
        <v>99</v>
      </c>
      <c r="C585">
        <v>2022</v>
      </c>
      <c r="D585" t="s">
        <v>147</v>
      </c>
      <c r="E585" s="35">
        <v>44873</v>
      </c>
      <c r="F585">
        <v>8</v>
      </c>
    </row>
    <row r="586" spans="1:6" x14ac:dyDescent="0.25">
      <c r="A586" t="str">
        <f t="shared" si="10"/>
        <v>Nov-20229</v>
      </c>
      <c r="B586" t="s">
        <v>99</v>
      </c>
      <c r="C586">
        <v>2022</v>
      </c>
      <c r="D586" t="s">
        <v>147</v>
      </c>
      <c r="E586" s="35">
        <v>44874</v>
      </c>
      <c r="F586">
        <v>9</v>
      </c>
    </row>
    <row r="587" spans="1:6" x14ac:dyDescent="0.25">
      <c r="A587" t="str">
        <f t="shared" si="10"/>
        <v>Nov-202210</v>
      </c>
      <c r="B587" t="s">
        <v>99</v>
      </c>
      <c r="C587">
        <v>2022</v>
      </c>
      <c r="D587" t="s">
        <v>147</v>
      </c>
      <c r="E587" s="35">
        <v>44875</v>
      </c>
      <c r="F587">
        <v>10</v>
      </c>
    </row>
    <row r="588" spans="1:6" x14ac:dyDescent="0.25">
      <c r="A588" t="str">
        <f t="shared" si="10"/>
        <v>Nov-202211</v>
      </c>
      <c r="B588" t="s">
        <v>99</v>
      </c>
      <c r="C588">
        <v>2022</v>
      </c>
      <c r="D588" t="s">
        <v>147</v>
      </c>
      <c r="E588" s="35">
        <v>44876</v>
      </c>
      <c r="F588">
        <v>11</v>
      </c>
    </row>
    <row r="589" spans="1:6" x14ac:dyDescent="0.25">
      <c r="A589" t="str">
        <f t="shared" si="10"/>
        <v>Nov-202212</v>
      </c>
      <c r="B589" t="s">
        <v>99</v>
      </c>
      <c r="C589">
        <v>2022</v>
      </c>
      <c r="D589" t="s">
        <v>147</v>
      </c>
      <c r="E589" s="35">
        <v>44877</v>
      </c>
      <c r="F589">
        <v>12</v>
      </c>
    </row>
    <row r="590" spans="1:6" x14ac:dyDescent="0.25">
      <c r="A590" t="str">
        <f t="shared" si="10"/>
        <v>Nov-202213</v>
      </c>
      <c r="B590" t="s">
        <v>99</v>
      </c>
      <c r="C590">
        <v>2022</v>
      </c>
      <c r="D590" t="s">
        <v>147</v>
      </c>
      <c r="E590" s="35">
        <v>44878</v>
      </c>
      <c r="F590">
        <v>13</v>
      </c>
    </row>
    <row r="591" spans="1:6" x14ac:dyDescent="0.25">
      <c r="A591" t="str">
        <f t="shared" si="10"/>
        <v>Nov-202214</v>
      </c>
      <c r="B591" t="s">
        <v>99</v>
      </c>
      <c r="C591">
        <v>2022</v>
      </c>
      <c r="D591" t="s">
        <v>147</v>
      </c>
      <c r="E591" s="35">
        <v>44879</v>
      </c>
      <c r="F591">
        <v>14</v>
      </c>
    </row>
    <row r="592" spans="1:6" x14ac:dyDescent="0.25">
      <c r="A592" t="str">
        <f t="shared" si="10"/>
        <v>Nov-202215</v>
      </c>
      <c r="B592" t="s">
        <v>99</v>
      </c>
      <c r="C592">
        <v>2022</v>
      </c>
      <c r="D592" t="s">
        <v>147</v>
      </c>
      <c r="E592" s="35">
        <v>44880</v>
      </c>
      <c r="F592">
        <v>15</v>
      </c>
    </row>
    <row r="593" spans="1:6" x14ac:dyDescent="0.25">
      <c r="A593" t="str">
        <f t="shared" si="10"/>
        <v>Nov-202216</v>
      </c>
      <c r="B593" t="s">
        <v>99</v>
      </c>
      <c r="C593">
        <v>2022</v>
      </c>
      <c r="D593" t="s">
        <v>147</v>
      </c>
      <c r="E593" s="35">
        <v>44881</v>
      </c>
      <c r="F593">
        <v>16</v>
      </c>
    </row>
    <row r="594" spans="1:6" x14ac:dyDescent="0.25">
      <c r="A594" t="str">
        <f t="shared" si="10"/>
        <v>Nov-202217</v>
      </c>
      <c r="B594" t="s">
        <v>99</v>
      </c>
      <c r="C594">
        <v>2022</v>
      </c>
      <c r="D594" t="s">
        <v>147</v>
      </c>
      <c r="E594" s="35">
        <v>44882</v>
      </c>
      <c r="F594">
        <v>17</v>
      </c>
    </row>
    <row r="595" spans="1:6" x14ac:dyDescent="0.25">
      <c r="A595" t="str">
        <f t="shared" si="10"/>
        <v>Nov-202218</v>
      </c>
      <c r="B595" t="s">
        <v>99</v>
      </c>
      <c r="C595">
        <v>2022</v>
      </c>
      <c r="D595" t="s">
        <v>147</v>
      </c>
      <c r="E595" s="35">
        <v>44883</v>
      </c>
      <c r="F595">
        <v>18</v>
      </c>
    </row>
    <row r="596" spans="1:6" x14ac:dyDescent="0.25">
      <c r="A596" t="str">
        <f t="shared" si="10"/>
        <v>Nov-202219</v>
      </c>
      <c r="B596" t="s">
        <v>99</v>
      </c>
      <c r="C596">
        <v>2022</v>
      </c>
      <c r="D596" t="s">
        <v>147</v>
      </c>
      <c r="E596" s="35">
        <v>44884</v>
      </c>
      <c r="F596">
        <v>19</v>
      </c>
    </row>
    <row r="597" spans="1:6" x14ac:dyDescent="0.25">
      <c r="A597" t="str">
        <f t="shared" si="10"/>
        <v>Nov-202220</v>
      </c>
      <c r="B597" t="s">
        <v>99</v>
      </c>
      <c r="C597">
        <v>2022</v>
      </c>
      <c r="D597" t="s">
        <v>147</v>
      </c>
      <c r="E597" s="35">
        <v>44885</v>
      </c>
      <c r="F597">
        <v>20</v>
      </c>
    </row>
    <row r="598" spans="1:6" x14ac:dyDescent="0.25">
      <c r="A598" t="str">
        <f t="shared" si="10"/>
        <v>Nov-202221</v>
      </c>
      <c r="B598" t="s">
        <v>99</v>
      </c>
      <c r="C598">
        <v>2022</v>
      </c>
      <c r="D598" t="s">
        <v>147</v>
      </c>
      <c r="E598" s="35">
        <v>44886</v>
      </c>
      <c r="F598">
        <v>21</v>
      </c>
    </row>
    <row r="599" spans="1:6" x14ac:dyDescent="0.25">
      <c r="A599" t="str">
        <f t="shared" si="10"/>
        <v>Nov-202222</v>
      </c>
      <c r="B599" t="s">
        <v>99</v>
      </c>
      <c r="C599">
        <v>2022</v>
      </c>
      <c r="D599" t="s">
        <v>147</v>
      </c>
      <c r="E599" s="35">
        <v>44887</v>
      </c>
      <c r="F599">
        <v>22</v>
      </c>
    </row>
    <row r="600" spans="1:6" x14ac:dyDescent="0.25">
      <c r="A600" t="str">
        <f t="shared" si="10"/>
        <v>Nov-202223</v>
      </c>
      <c r="B600" t="s">
        <v>99</v>
      </c>
      <c r="C600">
        <v>2022</v>
      </c>
      <c r="D600" t="s">
        <v>147</v>
      </c>
      <c r="E600" s="35">
        <v>44888</v>
      </c>
      <c r="F600">
        <v>23</v>
      </c>
    </row>
    <row r="601" spans="1:6" x14ac:dyDescent="0.25">
      <c r="A601" t="str">
        <f t="shared" si="10"/>
        <v>Nov-202224</v>
      </c>
      <c r="B601" t="s">
        <v>99</v>
      </c>
      <c r="C601">
        <v>2022</v>
      </c>
      <c r="D601" t="s">
        <v>147</v>
      </c>
      <c r="E601" s="35">
        <v>44889</v>
      </c>
      <c r="F601">
        <v>24</v>
      </c>
    </row>
    <row r="602" spans="1:6" x14ac:dyDescent="0.25">
      <c r="A602" t="str">
        <f t="shared" si="10"/>
        <v>Nov-202225</v>
      </c>
      <c r="B602" t="s">
        <v>99</v>
      </c>
      <c r="C602">
        <v>2022</v>
      </c>
      <c r="D602" t="s">
        <v>147</v>
      </c>
      <c r="E602" s="35">
        <v>44890</v>
      </c>
      <c r="F602">
        <v>25</v>
      </c>
    </row>
    <row r="603" spans="1:6" x14ac:dyDescent="0.25">
      <c r="A603" t="str">
        <f t="shared" si="10"/>
        <v>Nov-202226</v>
      </c>
      <c r="B603" t="s">
        <v>99</v>
      </c>
      <c r="C603">
        <v>2022</v>
      </c>
      <c r="D603" t="s">
        <v>147</v>
      </c>
      <c r="E603" s="35">
        <v>44891</v>
      </c>
      <c r="F603">
        <v>26</v>
      </c>
    </row>
    <row r="604" spans="1:6" x14ac:dyDescent="0.25">
      <c r="A604" t="str">
        <f t="shared" si="10"/>
        <v>Nov-202227</v>
      </c>
      <c r="B604" t="s">
        <v>99</v>
      </c>
      <c r="C604">
        <v>2022</v>
      </c>
      <c r="D604" t="s">
        <v>147</v>
      </c>
      <c r="E604" s="35">
        <v>44892</v>
      </c>
      <c r="F604">
        <v>27</v>
      </c>
    </row>
    <row r="605" spans="1:6" x14ac:dyDescent="0.25">
      <c r="A605" t="str">
        <f t="shared" si="10"/>
        <v>Nov-202228</v>
      </c>
      <c r="B605" t="s">
        <v>99</v>
      </c>
      <c r="C605">
        <v>2022</v>
      </c>
      <c r="D605" t="s">
        <v>147</v>
      </c>
      <c r="E605" s="35">
        <v>44893</v>
      </c>
      <c r="F605">
        <v>28</v>
      </c>
    </row>
    <row r="606" spans="1:6" x14ac:dyDescent="0.25">
      <c r="A606" t="str">
        <f t="shared" si="10"/>
        <v>Nov-202229</v>
      </c>
      <c r="B606" t="s">
        <v>99</v>
      </c>
      <c r="C606">
        <v>2022</v>
      </c>
      <c r="D606" t="s">
        <v>147</v>
      </c>
      <c r="E606" s="35">
        <v>44894</v>
      </c>
      <c r="F606">
        <v>29</v>
      </c>
    </row>
    <row r="607" spans="1:6" x14ac:dyDescent="0.25">
      <c r="A607" t="str">
        <f t="shared" si="10"/>
        <v>Nov-202230</v>
      </c>
      <c r="B607" t="s">
        <v>99</v>
      </c>
      <c r="C607">
        <v>2022</v>
      </c>
      <c r="D607" t="s">
        <v>147</v>
      </c>
      <c r="E607" s="35">
        <v>44895</v>
      </c>
      <c r="F607">
        <v>30</v>
      </c>
    </row>
    <row r="608" spans="1:6" x14ac:dyDescent="0.25">
      <c r="A608" t="str">
        <f t="shared" si="10"/>
        <v>Dec-20221</v>
      </c>
      <c r="B608" t="s">
        <v>100</v>
      </c>
      <c r="C608">
        <v>2022</v>
      </c>
      <c r="D608" t="s">
        <v>148</v>
      </c>
      <c r="E608" s="35">
        <v>44896</v>
      </c>
      <c r="F608">
        <v>1</v>
      </c>
    </row>
    <row r="609" spans="1:6" x14ac:dyDescent="0.25">
      <c r="A609" t="str">
        <f t="shared" si="10"/>
        <v>Dec-20222</v>
      </c>
      <c r="B609" t="s">
        <v>100</v>
      </c>
      <c r="C609">
        <v>2022</v>
      </c>
      <c r="D609" t="s">
        <v>148</v>
      </c>
      <c r="E609" s="35">
        <v>44897</v>
      </c>
      <c r="F609">
        <v>2</v>
      </c>
    </row>
    <row r="610" spans="1:6" x14ac:dyDescent="0.25">
      <c r="A610" t="str">
        <f t="shared" si="10"/>
        <v>Dec-20223</v>
      </c>
      <c r="B610" t="s">
        <v>100</v>
      </c>
      <c r="C610">
        <v>2022</v>
      </c>
      <c r="D610" t="s">
        <v>148</v>
      </c>
      <c r="E610" s="35">
        <v>44898</v>
      </c>
      <c r="F610">
        <v>3</v>
      </c>
    </row>
    <row r="611" spans="1:6" x14ac:dyDescent="0.25">
      <c r="A611" t="str">
        <f t="shared" si="10"/>
        <v>Dec-20224</v>
      </c>
      <c r="B611" t="s">
        <v>100</v>
      </c>
      <c r="C611">
        <v>2022</v>
      </c>
      <c r="D611" t="s">
        <v>148</v>
      </c>
      <c r="E611" s="35">
        <v>44899</v>
      </c>
      <c r="F611">
        <v>4</v>
      </c>
    </row>
    <row r="612" spans="1:6" x14ac:dyDescent="0.25">
      <c r="A612" t="str">
        <f t="shared" si="10"/>
        <v>Dec-20225</v>
      </c>
      <c r="B612" t="s">
        <v>100</v>
      </c>
      <c r="C612">
        <v>2022</v>
      </c>
      <c r="D612" t="s">
        <v>148</v>
      </c>
      <c r="E612" s="35">
        <v>44900</v>
      </c>
      <c r="F612">
        <v>5</v>
      </c>
    </row>
    <row r="613" spans="1:6" x14ac:dyDescent="0.25">
      <c r="A613" t="str">
        <f t="shared" si="10"/>
        <v>Dec-20226</v>
      </c>
      <c r="B613" t="s">
        <v>100</v>
      </c>
      <c r="C613">
        <v>2022</v>
      </c>
      <c r="D613" t="s">
        <v>148</v>
      </c>
      <c r="E613" s="35">
        <v>44901</v>
      </c>
      <c r="F613">
        <v>6</v>
      </c>
    </row>
    <row r="614" spans="1:6" x14ac:dyDescent="0.25">
      <c r="A614" t="str">
        <f t="shared" si="10"/>
        <v>Dec-20227</v>
      </c>
      <c r="B614" t="s">
        <v>100</v>
      </c>
      <c r="C614">
        <v>2022</v>
      </c>
      <c r="D614" t="s">
        <v>148</v>
      </c>
      <c r="E614" s="35">
        <v>44902</v>
      </c>
      <c r="F614">
        <v>7</v>
      </c>
    </row>
    <row r="615" spans="1:6" x14ac:dyDescent="0.25">
      <c r="A615" t="str">
        <f t="shared" si="10"/>
        <v>Dec-20228</v>
      </c>
      <c r="B615" t="s">
        <v>100</v>
      </c>
      <c r="C615">
        <v>2022</v>
      </c>
      <c r="D615" t="s">
        <v>148</v>
      </c>
      <c r="E615" s="35">
        <v>44903</v>
      </c>
      <c r="F615">
        <v>8</v>
      </c>
    </row>
    <row r="616" spans="1:6" x14ac:dyDescent="0.25">
      <c r="A616" t="str">
        <f t="shared" si="10"/>
        <v>Dec-20229</v>
      </c>
      <c r="B616" t="s">
        <v>100</v>
      </c>
      <c r="C616">
        <v>2022</v>
      </c>
      <c r="D616" t="s">
        <v>148</v>
      </c>
      <c r="E616" s="35">
        <v>44904</v>
      </c>
      <c r="F616">
        <v>9</v>
      </c>
    </row>
    <row r="617" spans="1:6" x14ac:dyDescent="0.25">
      <c r="A617" t="str">
        <f t="shared" si="10"/>
        <v>Dec-202210</v>
      </c>
      <c r="B617" t="s">
        <v>100</v>
      </c>
      <c r="C617">
        <v>2022</v>
      </c>
      <c r="D617" t="s">
        <v>148</v>
      </c>
      <c r="E617" s="35">
        <v>44905</v>
      </c>
      <c r="F617">
        <v>10</v>
      </c>
    </row>
    <row r="618" spans="1:6" x14ac:dyDescent="0.25">
      <c r="A618" t="str">
        <f t="shared" si="10"/>
        <v>Dec-202211</v>
      </c>
      <c r="B618" t="s">
        <v>100</v>
      </c>
      <c r="C618">
        <v>2022</v>
      </c>
      <c r="D618" t="s">
        <v>148</v>
      </c>
      <c r="E618" s="35">
        <v>44906</v>
      </c>
      <c r="F618">
        <v>11</v>
      </c>
    </row>
    <row r="619" spans="1:6" x14ac:dyDescent="0.25">
      <c r="A619" t="str">
        <f t="shared" si="10"/>
        <v>Dec-202212</v>
      </c>
      <c r="B619" t="s">
        <v>100</v>
      </c>
      <c r="C619">
        <v>2022</v>
      </c>
      <c r="D619" t="s">
        <v>148</v>
      </c>
      <c r="E619" s="35">
        <v>44907</v>
      </c>
      <c r="F619">
        <v>12</v>
      </c>
    </row>
    <row r="620" spans="1:6" x14ac:dyDescent="0.25">
      <c r="A620" t="str">
        <f t="shared" si="10"/>
        <v>Dec-202213</v>
      </c>
      <c r="B620" t="s">
        <v>100</v>
      </c>
      <c r="C620">
        <v>2022</v>
      </c>
      <c r="D620" t="s">
        <v>148</v>
      </c>
      <c r="E620" s="35">
        <v>44908</v>
      </c>
      <c r="F620">
        <v>13</v>
      </c>
    </row>
    <row r="621" spans="1:6" x14ac:dyDescent="0.25">
      <c r="A621" t="str">
        <f t="shared" si="10"/>
        <v>Dec-202214</v>
      </c>
      <c r="B621" t="s">
        <v>100</v>
      </c>
      <c r="C621">
        <v>2022</v>
      </c>
      <c r="D621" t="s">
        <v>148</v>
      </c>
      <c r="E621" s="35">
        <v>44909</v>
      </c>
      <c r="F621">
        <v>14</v>
      </c>
    </row>
    <row r="622" spans="1:6" x14ac:dyDescent="0.25">
      <c r="A622" t="str">
        <f t="shared" si="10"/>
        <v>Dec-202215</v>
      </c>
      <c r="B622" t="s">
        <v>100</v>
      </c>
      <c r="C622">
        <v>2022</v>
      </c>
      <c r="D622" t="s">
        <v>148</v>
      </c>
      <c r="E622" s="35">
        <v>44910</v>
      </c>
      <c r="F622">
        <v>15</v>
      </c>
    </row>
    <row r="623" spans="1:6" x14ac:dyDescent="0.25">
      <c r="A623" t="str">
        <f t="shared" si="10"/>
        <v>Dec-202216</v>
      </c>
      <c r="B623" t="s">
        <v>100</v>
      </c>
      <c r="C623">
        <v>2022</v>
      </c>
      <c r="D623" t="s">
        <v>148</v>
      </c>
      <c r="E623" s="35">
        <v>44911</v>
      </c>
      <c r="F623">
        <v>16</v>
      </c>
    </row>
    <row r="624" spans="1:6" x14ac:dyDescent="0.25">
      <c r="A624" t="str">
        <f t="shared" si="10"/>
        <v>Dec-202217</v>
      </c>
      <c r="B624" t="s">
        <v>100</v>
      </c>
      <c r="C624">
        <v>2022</v>
      </c>
      <c r="D624" t="s">
        <v>148</v>
      </c>
      <c r="E624" s="35">
        <v>44912</v>
      </c>
      <c r="F624">
        <v>17</v>
      </c>
    </row>
    <row r="625" spans="1:6" x14ac:dyDescent="0.25">
      <c r="A625" t="str">
        <f t="shared" si="10"/>
        <v>Dec-202218</v>
      </c>
      <c r="B625" t="s">
        <v>100</v>
      </c>
      <c r="C625">
        <v>2022</v>
      </c>
      <c r="D625" t="s">
        <v>148</v>
      </c>
      <c r="E625" s="35">
        <v>44913</v>
      </c>
      <c r="F625">
        <v>18</v>
      </c>
    </row>
    <row r="626" spans="1:6" x14ac:dyDescent="0.25">
      <c r="A626" t="str">
        <f t="shared" si="10"/>
        <v>Dec-202219</v>
      </c>
      <c r="B626" t="s">
        <v>100</v>
      </c>
      <c r="C626">
        <v>2022</v>
      </c>
      <c r="D626" t="s">
        <v>148</v>
      </c>
      <c r="E626" s="35">
        <v>44914</v>
      </c>
      <c r="F626">
        <v>19</v>
      </c>
    </row>
    <row r="627" spans="1:6" x14ac:dyDescent="0.25">
      <c r="A627" t="str">
        <f t="shared" si="10"/>
        <v>Dec-202220</v>
      </c>
      <c r="B627" t="s">
        <v>100</v>
      </c>
      <c r="C627">
        <v>2022</v>
      </c>
      <c r="D627" t="s">
        <v>148</v>
      </c>
      <c r="E627" s="35">
        <v>44915</v>
      </c>
      <c r="F627">
        <v>20</v>
      </c>
    </row>
    <row r="628" spans="1:6" x14ac:dyDescent="0.25">
      <c r="A628" t="str">
        <f t="shared" si="10"/>
        <v>Dec-202221</v>
      </c>
      <c r="B628" t="s">
        <v>100</v>
      </c>
      <c r="C628">
        <v>2022</v>
      </c>
      <c r="D628" t="s">
        <v>148</v>
      </c>
      <c r="E628" s="35">
        <v>44916</v>
      </c>
      <c r="F628">
        <v>21</v>
      </c>
    </row>
    <row r="629" spans="1:6" x14ac:dyDescent="0.25">
      <c r="A629" t="str">
        <f t="shared" si="10"/>
        <v>Dec-202222</v>
      </c>
      <c r="B629" t="s">
        <v>100</v>
      </c>
      <c r="C629">
        <v>2022</v>
      </c>
      <c r="D629" t="s">
        <v>148</v>
      </c>
      <c r="E629" s="35">
        <v>44917</v>
      </c>
      <c r="F629">
        <v>22</v>
      </c>
    </row>
    <row r="630" spans="1:6" x14ac:dyDescent="0.25">
      <c r="A630" t="str">
        <f t="shared" si="10"/>
        <v>Dec-202223</v>
      </c>
      <c r="B630" t="s">
        <v>100</v>
      </c>
      <c r="C630">
        <v>2022</v>
      </c>
      <c r="D630" t="s">
        <v>148</v>
      </c>
      <c r="E630" s="35">
        <v>44918</v>
      </c>
      <c r="F630">
        <v>23</v>
      </c>
    </row>
    <row r="631" spans="1:6" x14ac:dyDescent="0.25">
      <c r="A631" t="str">
        <f t="shared" si="10"/>
        <v>Dec-202224</v>
      </c>
      <c r="B631" t="s">
        <v>100</v>
      </c>
      <c r="C631">
        <v>2022</v>
      </c>
      <c r="D631" t="s">
        <v>148</v>
      </c>
      <c r="E631" s="35">
        <v>44919</v>
      </c>
      <c r="F631">
        <v>24</v>
      </c>
    </row>
    <row r="632" spans="1:6" x14ac:dyDescent="0.25">
      <c r="A632" t="str">
        <f t="shared" si="10"/>
        <v>Dec-202225</v>
      </c>
      <c r="B632" t="s">
        <v>100</v>
      </c>
      <c r="C632">
        <v>2022</v>
      </c>
      <c r="D632" t="s">
        <v>148</v>
      </c>
      <c r="E632" s="35">
        <v>44920</v>
      </c>
      <c r="F632">
        <v>25</v>
      </c>
    </row>
    <row r="633" spans="1:6" x14ac:dyDescent="0.25">
      <c r="A633" t="str">
        <f t="shared" si="10"/>
        <v>Dec-202226</v>
      </c>
      <c r="B633" t="s">
        <v>100</v>
      </c>
      <c r="C633">
        <v>2022</v>
      </c>
      <c r="D633" t="s">
        <v>148</v>
      </c>
      <c r="E633" s="35">
        <v>44921</v>
      </c>
      <c r="F633">
        <v>26</v>
      </c>
    </row>
    <row r="634" spans="1:6" x14ac:dyDescent="0.25">
      <c r="A634" t="str">
        <f t="shared" si="10"/>
        <v>Dec-202227</v>
      </c>
      <c r="B634" t="s">
        <v>100</v>
      </c>
      <c r="C634">
        <v>2022</v>
      </c>
      <c r="D634" t="s">
        <v>148</v>
      </c>
      <c r="E634" s="35">
        <v>44922</v>
      </c>
      <c r="F634">
        <v>27</v>
      </c>
    </row>
    <row r="635" spans="1:6" x14ac:dyDescent="0.25">
      <c r="A635" t="str">
        <f t="shared" si="10"/>
        <v>Dec-202228</v>
      </c>
      <c r="B635" t="s">
        <v>100</v>
      </c>
      <c r="C635">
        <v>2022</v>
      </c>
      <c r="D635" t="s">
        <v>148</v>
      </c>
      <c r="E635" s="35">
        <v>44923</v>
      </c>
      <c r="F635">
        <v>28</v>
      </c>
    </row>
    <row r="636" spans="1:6" x14ac:dyDescent="0.25">
      <c r="A636" t="str">
        <f t="shared" si="10"/>
        <v>Dec-202229</v>
      </c>
      <c r="B636" t="s">
        <v>100</v>
      </c>
      <c r="C636">
        <v>2022</v>
      </c>
      <c r="D636" t="s">
        <v>148</v>
      </c>
      <c r="E636" s="35">
        <v>44924</v>
      </c>
      <c r="F636">
        <v>29</v>
      </c>
    </row>
    <row r="637" spans="1:6" x14ac:dyDescent="0.25">
      <c r="A637" t="str">
        <f t="shared" si="10"/>
        <v>Dec-202230</v>
      </c>
      <c r="B637" t="s">
        <v>100</v>
      </c>
      <c r="C637">
        <v>2022</v>
      </c>
      <c r="D637" t="s">
        <v>148</v>
      </c>
      <c r="E637" s="35">
        <v>44925</v>
      </c>
      <c r="F637">
        <v>30</v>
      </c>
    </row>
    <row r="638" spans="1:6" x14ac:dyDescent="0.25">
      <c r="A638" t="str">
        <f t="shared" si="10"/>
        <v>Dec-202231</v>
      </c>
      <c r="B638" t="s">
        <v>100</v>
      </c>
      <c r="C638">
        <v>2022</v>
      </c>
      <c r="D638" t="s">
        <v>148</v>
      </c>
      <c r="E638" s="35">
        <v>44926</v>
      </c>
      <c r="F638">
        <v>31</v>
      </c>
    </row>
    <row r="639" spans="1:6" x14ac:dyDescent="0.25">
      <c r="A639" t="str">
        <f t="shared" si="10"/>
        <v>Jan-20231</v>
      </c>
      <c r="B639" t="s">
        <v>86</v>
      </c>
      <c r="C639">
        <v>2023</v>
      </c>
      <c r="D639" t="s">
        <v>149</v>
      </c>
      <c r="E639" s="35">
        <v>44927</v>
      </c>
      <c r="F639">
        <v>1</v>
      </c>
    </row>
    <row r="640" spans="1:6" x14ac:dyDescent="0.25">
      <c r="A640" t="str">
        <f t="shared" si="10"/>
        <v>Jan-20232</v>
      </c>
      <c r="B640" t="s">
        <v>86</v>
      </c>
      <c r="C640">
        <v>2023</v>
      </c>
      <c r="D640" t="s">
        <v>149</v>
      </c>
      <c r="E640" s="35">
        <v>44928</v>
      </c>
      <c r="F640">
        <v>2</v>
      </c>
    </row>
    <row r="641" spans="1:6" x14ac:dyDescent="0.25">
      <c r="A641" t="str">
        <f t="shared" si="10"/>
        <v>Jan-20233</v>
      </c>
      <c r="B641" t="s">
        <v>86</v>
      </c>
      <c r="C641">
        <v>2023</v>
      </c>
      <c r="D641" t="s">
        <v>149</v>
      </c>
      <c r="E641" s="35">
        <v>44929</v>
      </c>
      <c r="F641">
        <v>3</v>
      </c>
    </row>
    <row r="642" spans="1:6" x14ac:dyDescent="0.25">
      <c r="A642" t="str">
        <f t="shared" si="10"/>
        <v>Jan-20234</v>
      </c>
      <c r="B642" t="s">
        <v>86</v>
      </c>
      <c r="C642">
        <v>2023</v>
      </c>
      <c r="D642" t="s">
        <v>149</v>
      </c>
      <c r="E642" s="35">
        <v>44930</v>
      </c>
      <c r="F642">
        <v>4</v>
      </c>
    </row>
    <row r="643" spans="1:6" x14ac:dyDescent="0.25">
      <c r="A643" t="str">
        <f t="shared" si="10"/>
        <v>Jan-20235</v>
      </c>
      <c r="B643" t="s">
        <v>86</v>
      </c>
      <c r="C643">
        <v>2023</v>
      </c>
      <c r="D643" t="s">
        <v>149</v>
      </c>
      <c r="E643" s="35">
        <v>44931</v>
      </c>
      <c r="F643">
        <v>5</v>
      </c>
    </row>
    <row r="644" spans="1:6" x14ac:dyDescent="0.25">
      <c r="A644" t="str">
        <f t="shared" si="10"/>
        <v>Jan-20236</v>
      </c>
      <c r="B644" t="s">
        <v>86</v>
      </c>
      <c r="C644">
        <v>2023</v>
      </c>
      <c r="D644" t="s">
        <v>149</v>
      </c>
      <c r="E644" s="35">
        <v>44932</v>
      </c>
      <c r="F644">
        <v>6</v>
      </c>
    </row>
    <row r="645" spans="1:6" x14ac:dyDescent="0.25">
      <c r="A645" t="str">
        <f t="shared" si="10"/>
        <v>Jan-20237</v>
      </c>
      <c r="B645" t="s">
        <v>86</v>
      </c>
      <c r="C645">
        <v>2023</v>
      </c>
      <c r="D645" t="s">
        <v>149</v>
      </c>
      <c r="E645" s="35">
        <v>44933</v>
      </c>
      <c r="F645">
        <v>7</v>
      </c>
    </row>
    <row r="646" spans="1:6" x14ac:dyDescent="0.25">
      <c r="A646" t="str">
        <f t="shared" ref="A646:A692" si="11">D646&amp;F646</f>
        <v>Jan-20238</v>
      </c>
      <c r="B646" t="s">
        <v>86</v>
      </c>
      <c r="C646">
        <v>2023</v>
      </c>
      <c r="D646" t="s">
        <v>149</v>
      </c>
      <c r="E646" s="35">
        <v>44934</v>
      </c>
      <c r="F646">
        <v>8</v>
      </c>
    </row>
    <row r="647" spans="1:6" x14ac:dyDescent="0.25">
      <c r="A647" t="str">
        <f t="shared" si="11"/>
        <v>Jan-20239</v>
      </c>
      <c r="B647" t="s">
        <v>86</v>
      </c>
      <c r="C647">
        <v>2023</v>
      </c>
      <c r="D647" t="s">
        <v>149</v>
      </c>
      <c r="E647" s="35">
        <v>44935</v>
      </c>
      <c r="F647">
        <v>9</v>
      </c>
    </row>
    <row r="648" spans="1:6" x14ac:dyDescent="0.25">
      <c r="A648" t="str">
        <f t="shared" si="11"/>
        <v>Jan-202310</v>
      </c>
      <c r="B648" t="s">
        <v>86</v>
      </c>
      <c r="C648">
        <v>2023</v>
      </c>
      <c r="D648" t="s">
        <v>149</v>
      </c>
      <c r="E648" s="35">
        <v>44936</v>
      </c>
      <c r="F648">
        <v>10</v>
      </c>
    </row>
    <row r="649" spans="1:6" x14ac:dyDescent="0.25">
      <c r="A649" t="str">
        <f t="shared" si="11"/>
        <v>Jan-202311</v>
      </c>
      <c r="B649" t="s">
        <v>86</v>
      </c>
      <c r="C649">
        <v>2023</v>
      </c>
      <c r="D649" t="s">
        <v>149</v>
      </c>
      <c r="E649" s="35">
        <v>44937</v>
      </c>
      <c r="F649">
        <v>11</v>
      </c>
    </row>
    <row r="650" spans="1:6" x14ac:dyDescent="0.25">
      <c r="A650" t="str">
        <f t="shared" si="11"/>
        <v>Jan-202312</v>
      </c>
      <c r="B650" t="s">
        <v>86</v>
      </c>
      <c r="C650">
        <v>2023</v>
      </c>
      <c r="D650" t="s">
        <v>149</v>
      </c>
      <c r="E650" s="35">
        <v>44938</v>
      </c>
      <c r="F650">
        <v>12</v>
      </c>
    </row>
    <row r="651" spans="1:6" x14ac:dyDescent="0.25">
      <c r="A651" t="str">
        <f t="shared" si="11"/>
        <v>Jan-202313</v>
      </c>
      <c r="B651" t="s">
        <v>86</v>
      </c>
      <c r="C651">
        <v>2023</v>
      </c>
      <c r="D651" t="s">
        <v>149</v>
      </c>
      <c r="E651" s="35">
        <v>44939</v>
      </c>
      <c r="F651">
        <v>13</v>
      </c>
    </row>
    <row r="652" spans="1:6" x14ac:dyDescent="0.25">
      <c r="A652" t="str">
        <f t="shared" si="11"/>
        <v>Jan-202314</v>
      </c>
      <c r="B652" t="s">
        <v>86</v>
      </c>
      <c r="C652">
        <v>2023</v>
      </c>
      <c r="D652" t="s">
        <v>149</v>
      </c>
      <c r="E652" s="35">
        <v>44940</v>
      </c>
      <c r="F652">
        <v>14</v>
      </c>
    </row>
    <row r="653" spans="1:6" x14ac:dyDescent="0.25">
      <c r="A653" t="str">
        <f t="shared" si="11"/>
        <v>Jan-202315</v>
      </c>
      <c r="B653" t="s">
        <v>86</v>
      </c>
      <c r="C653">
        <v>2023</v>
      </c>
      <c r="D653" t="s">
        <v>149</v>
      </c>
      <c r="E653" s="35">
        <v>44941</v>
      </c>
      <c r="F653">
        <v>15</v>
      </c>
    </row>
    <row r="654" spans="1:6" x14ac:dyDescent="0.25">
      <c r="A654" t="str">
        <f t="shared" si="11"/>
        <v>Jan-202316</v>
      </c>
      <c r="B654" t="s">
        <v>86</v>
      </c>
      <c r="C654">
        <v>2023</v>
      </c>
      <c r="D654" t="s">
        <v>149</v>
      </c>
      <c r="E654" s="35">
        <v>44942</v>
      </c>
      <c r="F654">
        <v>16</v>
      </c>
    </row>
    <row r="655" spans="1:6" x14ac:dyDescent="0.25">
      <c r="A655" t="str">
        <f t="shared" si="11"/>
        <v>Jan-202317</v>
      </c>
      <c r="B655" t="s">
        <v>86</v>
      </c>
      <c r="C655">
        <v>2023</v>
      </c>
      <c r="D655" t="s">
        <v>149</v>
      </c>
      <c r="E655" s="35">
        <v>44943</v>
      </c>
      <c r="F655">
        <v>17</v>
      </c>
    </row>
    <row r="656" spans="1:6" x14ac:dyDescent="0.25">
      <c r="A656" t="str">
        <f t="shared" si="11"/>
        <v>Jan-202318</v>
      </c>
      <c r="B656" t="s">
        <v>86</v>
      </c>
      <c r="C656">
        <v>2023</v>
      </c>
      <c r="D656" t="s">
        <v>149</v>
      </c>
      <c r="E656" s="35">
        <v>44944</v>
      </c>
      <c r="F656">
        <v>18</v>
      </c>
    </row>
    <row r="657" spans="1:6" x14ac:dyDescent="0.25">
      <c r="A657" t="str">
        <f t="shared" si="11"/>
        <v>Jan-202319</v>
      </c>
      <c r="B657" t="s">
        <v>86</v>
      </c>
      <c r="C657">
        <v>2023</v>
      </c>
      <c r="D657" t="s">
        <v>149</v>
      </c>
      <c r="E657" s="35">
        <v>44945</v>
      </c>
      <c r="F657">
        <v>19</v>
      </c>
    </row>
    <row r="658" spans="1:6" x14ac:dyDescent="0.25">
      <c r="A658" t="str">
        <f t="shared" si="11"/>
        <v>Jan-202320</v>
      </c>
      <c r="B658" t="s">
        <v>86</v>
      </c>
      <c r="C658">
        <v>2023</v>
      </c>
      <c r="D658" t="s">
        <v>149</v>
      </c>
      <c r="E658" s="35">
        <v>44946</v>
      </c>
      <c r="F658">
        <v>20</v>
      </c>
    </row>
    <row r="659" spans="1:6" x14ac:dyDescent="0.25">
      <c r="A659" t="str">
        <f t="shared" si="11"/>
        <v>Jan-202321</v>
      </c>
      <c r="B659" t="s">
        <v>86</v>
      </c>
      <c r="C659">
        <v>2023</v>
      </c>
      <c r="D659" t="s">
        <v>149</v>
      </c>
      <c r="E659" s="35">
        <v>44947</v>
      </c>
      <c r="F659">
        <v>21</v>
      </c>
    </row>
    <row r="660" spans="1:6" x14ac:dyDescent="0.25">
      <c r="A660" t="str">
        <f t="shared" si="11"/>
        <v>Jan-202322</v>
      </c>
      <c r="B660" t="s">
        <v>86</v>
      </c>
      <c r="C660">
        <v>2023</v>
      </c>
      <c r="D660" t="s">
        <v>149</v>
      </c>
      <c r="E660" s="35">
        <v>44948</v>
      </c>
      <c r="F660">
        <v>22</v>
      </c>
    </row>
    <row r="661" spans="1:6" x14ac:dyDescent="0.25">
      <c r="A661" t="str">
        <f t="shared" si="11"/>
        <v>Jan-202323</v>
      </c>
      <c r="B661" t="s">
        <v>86</v>
      </c>
      <c r="C661">
        <v>2023</v>
      </c>
      <c r="D661" t="s">
        <v>149</v>
      </c>
      <c r="E661" s="35">
        <v>44949</v>
      </c>
      <c r="F661">
        <v>23</v>
      </c>
    </row>
    <row r="662" spans="1:6" x14ac:dyDescent="0.25">
      <c r="A662" t="str">
        <f t="shared" si="11"/>
        <v>Jan-202324</v>
      </c>
      <c r="B662" t="s">
        <v>86</v>
      </c>
      <c r="C662">
        <v>2023</v>
      </c>
      <c r="D662" t="s">
        <v>149</v>
      </c>
      <c r="E662" s="35">
        <v>44950</v>
      </c>
      <c r="F662">
        <v>24</v>
      </c>
    </row>
    <row r="663" spans="1:6" x14ac:dyDescent="0.25">
      <c r="A663" t="str">
        <f t="shared" si="11"/>
        <v>Jan-202325</v>
      </c>
      <c r="B663" t="s">
        <v>86</v>
      </c>
      <c r="C663">
        <v>2023</v>
      </c>
      <c r="D663" t="s">
        <v>149</v>
      </c>
      <c r="E663" s="35">
        <v>44951</v>
      </c>
      <c r="F663">
        <v>25</v>
      </c>
    </row>
    <row r="664" spans="1:6" x14ac:dyDescent="0.25">
      <c r="A664" t="str">
        <f t="shared" si="11"/>
        <v>Jan-202326</v>
      </c>
      <c r="B664" t="s">
        <v>86</v>
      </c>
      <c r="C664">
        <v>2023</v>
      </c>
      <c r="D664" t="s">
        <v>149</v>
      </c>
      <c r="E664" s="35">
        <v>44952</v>
      </c>
      <c r="F664">
        <v>26</v>
      </c>
    </row>
    <row r="665" spans="1:6" x14ac:dyDescent="0.25">
      <c r="A665" t="str">
        <f t="shared" si="11"/>
        <v>Jan-202327</v>
      </c>
      <c r="B665" t="s">
        <v>86</v>
      </c>
      <c r="C665">
        <v>2023</v>
      </c>
      <c r="D665" t="s">
        <v>149</v>
      </c>
      <c r="E665" s="35">
        <v>44953</v>
      </c>
      <c r="F665">
        <v>27</v>
      </c>
    </row>
    <row r="666" spans="1:6" x14ac:dyDescent="0.25">
      <c r="A666" t="str">
        <f t="shared" si="11"/>
        <v>Jan-202328</v>
      </c>
      <c r="B666" t="s">
        <v>86</v>
      </c>
      <c r="C666">
        <v>2023</v>
      </c>
      <c r="D666" t="s">
        <v>149</v>
      </c>
      <c r="E666" s="35">
        <v>44954</v>
      </c>
      <c r="F666">
        <v>28</v>
      </c>
    </row>
    <row r="667" spans="1:6" x14ac:dyDescent="0.25">
      <c r="A667" t="str">
        <f t="shared" si="11"/>
        <v>Jan-202329</v>
      </c>
      <c r="B667" t="s">
        <v>86</v>
      </c>
      <c r="C667">
        <v>2023</v>
      </c>
      <c r="D667" t="s">
        <v>149</v>
      </c>
      <c r="E667" s="35">
        <v>44955</v>
      </c>
      <c r="F667">
        <v>29</v>
      </c>
    </row>
    <row r="668" spans="1:6" x14ac:dyDescent="0.25">
      <c r="A668" t="str">
        <f t="shared" si="11"/>
        <v>Jan-202330</v>
      </c>
      <c r="B668" t="s">
        <v>86</v>
      </c>
      <c r="C668">
        <v>2023</v>
      </c>
      <c r="D668" t="s">
        <v>149</v>
      </c>
      <c r="E668" s="35">
        <v>44956</v>
      </c>
      <c r="F668">
        <v>30</v>
      </c>
    </row>
    <row r="669" spans="1:6" x14ac:dyDescent="0.25">
      <c r="A669" t="str">
        <f t="shared" si="11"/>
        <v>Jan-202331</v>
      </c>
      <c r="B669" t="s">
        <v>86</v>
      </c>
      <c r="C669">
        <v>2023</v>
      </c>
      <c r="D669" t="s">
        <v>149</v>
      </c>
      <c r="E669" s="35">
        <v>44957</v>
      </c>
      <c r="F669">
        <v>31</v>
      </c>
    </row>
    <row r="670" spans="1:6" x14ac:dyDescent="0.25">
      <c r="A670" t="str">
        <f t="shared" si="11"/>
        <v>Feb-20231</v>
      </c>
      <c r="B670" t="s">
        <v>101</v>
      </c>
      <c r="C670">
        <v>2023</v>
      </c>
      <c r="D670" t="s">
        <v>150</v>
      </c>
      <c r="E670" s="35">
        <v>44958</v>
      </c>
      <c r="F670">
        <v>1</v>
      </c>
    </row>
    <row r="671" spans="1:6" x14ac:dyDescent="0.25">
      <c r="A671" t="str">
        <f t="shared" si="11"/>
        <v>Feb-20232</v>
      </c>
      <c r="B671" t="s">
        <v>101</v>
      </c>
      <c r="C671">
        <v>2023</v>
      </c>
      <c r="D671" t="s">
        <v>150</v>
      </c>
      <c r="E671" s="35">
        <v>44959</v>
      </c>
      <c r="F671">
        <v>2</v>
      </c>
    </row>
    <row r="672" spans="1:6" x14ac:dyDescent="0.25">
      <c r="A672" t="str">
        <f t="shared" si="11"/>
        <v>Feb-20233</v>
      </c>
      <c r="B672" t="s">
        <v>101</v>
      </c>
      <c r="C672">
        <v>2023</v>
      </c>
      <c r="D672" t="s">
        <v>150</v>
      </c>
      <c r="E672" s="35">
        <v>44960</v>
      </c>
      <c r="F672">
        <v>3</v>
      </c>
    </row>
    <row r="673" spans="1:6" x14ac:dyDescent="0.25">
      <c r="A673" t="str">
        <f t="shared" si="11"/>
        <v>Feb-20234</v>
      </c>
      <c r="B673" t="s">
        <v>101</v>
      </c>
      <c r="C673">
        <v>2023</v>
      </c>
      <c r="D673" t="s">
        <v>150</v>
      </c>
      <c r="E673" s="35">
        <v>44961</v>
      </c>
      <c r="F673">
        <v>4</v>
      </c>
    </row>
    <row r="674" spans="1:6" x14ac:dyDescent="0.25">
      <c r="A674" t="str">
        <f t="shared" si="11"/>
        <v>Feb-20235</v>
      </c>
      <c r="B674" t="s">
        <v>101</v>
      </c>
      <c r="C674">
        <v>2023</v>
      </c>
      <c r="D674" t="s">
        <v>150</v>
      </c>
      <c r="E674" s="35">
        <v>44962</v>
      </c>
      <c r="F674">
        <v>5</v>
      </c>
    </row>
    <row r="675" spans="1:6" x14ac:dyDescent="0.25">
      <c r="A675" t="str">
        <f t="shared" si="11"/>
        <v>Feb-20236</v>
      </c>
      <c r="B675" t="s">
        <v>101</v>
      </c>
      <c r="C675">
        <v>2023</v>
      </c>
      <c r="D675" t="s">
        <v>150</v>
      </c>
      <c r="E675" s="35">
        <v>44963</v>
      </c>
      <c r="F675">
        <v>6</v>
      </c>
    </row>
    <row r="676" spans="1:6" x14ac:dyDescent="0.25">
      <c r="A676" t="str">
        <f t="shared" si="11"/>
        <v>Feb-20237</v>
      </c>
      <c r="B676" t="s">
        <v>101</v>
      </c>
      <c r="C676">
        <v>2023</v>
      </c>
      <c r="D676" t="s">
        <v>150</v>
      </c>
      <c r="E676" s="35">
        <v>44964</v>
      </c>
      <c r="F676">
        <v>7</v>
      </c>
    </row>
    <row r="677" spans="1:6" x14ac:dyDescent="0.25">
      <c r="A677" t="str">
        <f t="shared" si="11"/>
        <v>Feb-20238</v>
      </c>
      <c r="B677" t="s">
        <v>101</v>
      </c>
      <c r="C677">
        <v>2023</v>
      </c>
      <c r="D677" t="s">
        <v>150</v>
      </c>
      <c r="E677" s="35">
        <v>44965</v>
      </c>
      <c r="F677">
        <v>8</v>
      </c>
    </row>
    <row r="678" spans="1:6" x14ac:dyDescent="0.25">
      <c r="A678" t="str">
        <f t="shared" si="11"/>
        <v>Feb-20239</v>
      </c>
      <c r="B678" t="s">
        <v>101</v>
      </c>
      <c r="C678">
        <v>2023</v>
      </c>
      <c r="D678" t="s">
        <v>150</v>
      </c>
      <c r="E678" s="35">
        <v>44966</v>
      </c>
      <c r="F678">
        <v>9</v>
      </c>
    </row>
    <row r="679" spans="1:6" x14ac:dyDescent="0.25">
      <c r="A679" t="str">
        <f t="shared" si="11"/>
        <v>Feb-202310</v>
      </c>
      <c r="B679" t="s">
        <v>101</v>
      </c>
      <c r="C679">
        <v>2023</v>
      </c>
      <c r="D679" t="s">
        <v>150</v>
      </c>
      <c r="E679" s="35">
        <v>44967</v>
      </c>
      <c r="F679">
        <v>10</v>
      </c>
    </row>
    <row r="680" spans="1:6" x14ac:dyDescent="0.25">
      <c r="A680" t="str">
        <f t="shared" si="11"/>
        <v>Feb-202311</v>
      </c>
      <c r="B680" t="s">
        <v>101</v>
      </c>
      <c r="C680">
        <v>2023</v>
      </c>
      <c r="D680" t="s">
        <v>150</v>
      </c>
      <c r="E680" s="35">
        <v>44968</v>
      </c>
      <c r="F680">
        <v>11</v>
      </c>
    </row>
    <row r="681" spans="1:6" x14ac:dyDescent="0.25">
      <c r="A681" t="str">
        <f t="shared" si="11"/>
        <v>Feb-202312</v>
      </c>
      <c r="B681" t="s">
        <v>101</v>
      </c>
      <c r="C681">
        <v>2023</v>
      </c>
      <c r="D681" t="s">
        <v>150</v>
      </c>
      <c r="E681" s="35">
        <v>44969</v>
      </c>
      <c r="F681">
        <v>12</v>
      </c>
    </row>
    <row r="682" spans="1:6" x14ac:dyDescent="0.25">
      <c r="A682" t="str">
        <f t="shared" si="11"/>
        <v>Feb-202313</v>
      </c>
      <c r="B682" t="s">
        <v>101</v>
      </c>
      <c r="C682">
        <v>2023</v>
      </c>
      <c r="D682" t="s">
        <v>150</v>
      </c>
      <c r="E682" s="35">
        <v>44970</v>
      </c>
      <c r="F682">
        <v>13</v>
      </c>
    </row>
    <row r="683" spans="1:6" x14ac:dyDescent="0.25">
      <c r="A683" t="str">
        <f t="shared" si="11"/>
        <v>Feb-202314</v>
      </c>
      <c r="B683" t="s">
        <v>101</v>
      </c>
      <c r="C683">
        <v>2023</v>
      </c>
      <c r="D683" t="s">
        <v>150</v>
      </c>
      <c r="E683" s="35">
        <v>44971</v>
      </c>
      <c r="F683">
        <v>14</v>
      </c>
    </row>
    <row r="684" spans="1:6" x14ac:dyDescent="0.25">
      <c r="A684" t="str">
        <f t="shared" si="11"/>
        <v>Feb-202315</v>
      </c>
      <c r="B684" t="s">
        <v>101</v>
      </c>
      <c r="C684">
        <v>2023</v>
      </c>
      <c r="D684" t="s">
        <v>150</v>
      </c>
      <c r="E684" s="35">
        <v>44972</v>
      </c>
      <c r="F684">
        <v>15</v>
      </c>
    </row>
    <row r="685" spans="1:6" x14ac:dyDescent="0.25">
      <c r="A685" t="str">
        <f t="shared" si="11"/>
        <v>Feb-202316</v>
      </c>
      <c r="B685" t="s">
        <v>101</v>
      </c>
      <c r="C685">
        <v>2023</v>
      </c>
      <c r="D685" t="s">
        <v>150</v>
      </c>
      <c r="E685" s="35">
        <v>44973</v>
      </c>
      <c r="F685">
        <v>16</v>
      </c>
    </row>
    <row r="686" spans="1:6" x14ac:dyDescent="0.25">
      <c r="A686" t="str">
        <f t="shared" si="11"/>
        <v>Feb-202317</v>
      </c>
      <c r="B686" t="s">
        <v>101</v>
      </c>
      <c r="C686">
        <v>2023</v>
      </c>
      <c r="D686" t="s">
        <v>150</v>
      </c>
      <c r="E686" s="35">
        <v>44974</v>
      </c>
      <c r="F686">
        <v>17</v>
      </c>
    </row>
    <row r="687" spans="1:6" x14ac:dyDescent="0.25">
      <c r="A687" t="str">
        <f t="shared" si="11"/>
        <v>Feb-202318</v>
      </c>
      <c r="B687" t="s">
        <v>101</v>
      </c>
      <c r="C687">
        <v>2023</v>
      </c>
      <c r="D687" t="s">
        <v>150</v>
      </c>
      <c r="E687" s="35">
        <v>44975</v>
      </c>
      <c r="F687">
        <v>18</v>
      </c>
    </row>
    <row r="688" spans="1:6" x14ac:dyDescent="0.25">
      <c r="A688" t="str">
        <f t="shared" si="11"/>
        <v>Feb-202319</v>
      </c>
      <c r="B688" t="s">
        <v>101</v>
      </c>
      <c r="C688">
        <v>2023</v>
      </c>
      <c r="D688" t="s">
        <v>150</v>
      </c>
      <c r="E688" s="35">
        <v>44976</v>
      </c>
      <c r="F688">
        <v>19</v>
      </c>
    </row>
    <row r="689" spans="1:6" x14ac:dyDescent="0.25">
      <c r="A689" t="str">
        <f t="shared" si="11"/>
        <v>Feb-202320</v>
      </c>
      <c r="B689" t="s">
        <v>101</v>
      </c>
      <c r="C689">
        <v>2023</v>
      </c>
      <c r="D689" t="s">
        <v>150</v>
      </c>
      <c r="E689" s="35">
        <v>44977</v>
      </c>
      <c r="F689">
        <v>20</v>
      </c>
    </row>
    <row r="690" spans="1:6" x14ac:dyDescent="0.25">
      <c r="A690" t="str">
        <f t="shared" si="11"/>
        <v>Feb-202321</v>
      </c>
      <c r="B690" t="s">
        <v>101</v>
      </c>
      <c r="C690">
        <v>2023</v>
      </c>
      <c r="D690" t="s">
        <v>150</v>
      </c>
      <c r="E690" s="35">
        <v>44978</v>
      </c>
      <c r="F690">
        <v>21</v>
      </c>
    </row>
    <row r="691" spans="1:6" x14ac:dyDescent="0.25">
      <c r="A691" t="str">
        <f t="shared" si="11"/>
        <v>Feb-202322</v>
      </c>
      <c r="B691" t="s">
        <v>101</v>
      </c>
      <c r="C691">
        <v>2023</v>
      </c>
      <c r="D691" t="s">
        <v>150</v>
      </c>
      <c r="E691" s="35">
        <v>44979</v>
      </c>
      <c r="F691">
        <v>22</v>
      </c>
    </row>
    <row r="692" spans="1:6" x14ac:dyDescent="0.25">
      <c r="A692" t="str">
        <f t="shared" si="11"/>
        <v>Feb-202323</v>
      </c>
      <c r="B692" t="s">
        <v>101</v>
      </c>
      <c r="C692">
        <v>2023</v>
      </c>
      <c r="D692" t="s">
        <v>150</v>
      </c>
      <c r="E692" s="35">
        <v>44980</v>
      </c>
      <c r="F692">
        <v>23</v>
      </c>
    </row>
    <row r="693" spans="1:6" x14ac:dyDescent="0.25">
      <c r="A693" t="e">
        <f>#REF!&amp;#REF!</f>
        <v>#REF!</v>
      </c>
      <c r="B693" t="s">
        <v>101</v>
      </c>
      <c r="C693">
        <v>2023</v>
      </c>
      <c r="D693" t="s">
        <v>150</v>
      </c>
      <c r="E693" s="35">
        <v>44981</v>
      </c>
      <c r="F693">
        <v>24</v>
      </c>
    </row>
    <row r="694" spans="1:6" x14ac:dyDescent="0.25">
      <c r="A694" t="e">
        <f>#REF!&amp;#REF!</f>
        <v>#REF!</v>
      </c>
      <c r="B694" t="s">
        <v>101</v>
      </c>
      <c r="C694">
        <v>2023</v>
      </c>
      <c r="D694" t="s">
        <v>150</v>
      </c>
      <c r="E694" s="35">
        <v>44982</v>
      </c>
      <c r="F694">
        <v>25</v>
      </c>
    </row>
    <row r="695" spans="1:6" x14ac:dyDescent="0.25">
      <c r="A695" t="e">
        <f>#REF!&amp;#REF!</f>
        <v>#REF!</v>
      </c>
      <c r="B695" t="s">
        <v>101</v>
      </c>
      <c r="C695">
        <v>2023</v>
      </c>
      <c r="D695" t="s">
        <v>150</v>
      </c>
      <c r="E695" s="35">
        <v>44983</v>
      </c>
      <c r="F695">
        <v>26</v>
      </c>
    </row>
    <row r="696" spans="1:6" x14ac:dyDescent="0.25">
      <c r="A696" t="e">
        <f>#REF!&amp;#REF!</f>
        <v>#REF!</v>
      </c>
      <c r="B696" t="s">
        <v>101</v>
      </c>
      <c r="C696">
        <v>2023</v>
      </c>
      <c r="D696" t="s">
        <v>150</v>
      </c>
      <c r="E696" s="35">
        <v>44984</v>
      </c>
      <c r="F696">
        <v>27</v>
      </c>
    </row>
    <row r="697" spans="1:6" x14ac:dyDescent="0.25">
      <c r="A697" t="e">
        <f>#REF!&amp;#REF!</f>
        <v>#REF!</v>
      </c>
      <c r="B697" t="s">
        <v>101</v>
      </c>
      <c r="C697">
        <v>2023</v>
      </c>
      <c r="D697" t="s">
        <v>150</v>
      </c>
      <c r="E697" s="35">
        <v>44985</v>
      </c>
      <c r="F697">
        <v>28</v>
      </c>
    </row>
    <row r="698" spans="1:6" x14ac:dyDescent="0.25">
      <c r="A698" t="e">
        <f>#REF!&amp;#REF!</f>
        <v>#REF!</v>
      </c>
      <c r="B698" t="s">
        <v>102</v>
      </c>
      <c r="C698">
        <v>2023</v>
      </c>
      <c r="D698" t="s">
        <v>151</v>
      </c>
      <c r="E698" s="35">
        <v>44986</v>
      </c>
      <c r="F698">
        <v>1</v>
      </c>
    </row>
    <row r="699" spans="1:6" x14ac:dyDescent="0.25">
      <c r="A699" t="e">
        <f>#REF!&amp;#REF!</f>
        <v>#REF!</v>
      </c>
      <c r="B699" t="s">
        <v>102</v>
      </c>
      <c r="C699">
        <v>2023</v>
      </c>
      <c r="D699" t="s">
        <v>151</v>
      </c>
      <c r="E699" s="35">
        <v>44987</v>
      </c>
      <c r="F699">
        <v>2</v>
      </c>
    </row>
    <row r="700" spans="1:6" x14ac:dyDescent="0.25">
      <c r="A700" t="e">
        <f>#REF!&amp;#REF!</f>
        <v>#REF!</v>
      </c>
      <c r="B700" t="s">
        <v>102</v>
      </c>
      <c r="C700">
        <v>2023</v>
      </c>
      <c r="D700" t="s">
        <v>151</v>
      </c>
      <c r="E700" s="35">
        <v>44988</v>
      </c>
      <c r="F700">
        <v>3</v>
      </c>
    </row>
    <row r="701" spans="1:6" x14ac:dyDescent="0.25">
      <c r="A701" t="e">
        <f>#REF!&amp;#REF!</f>
        <v>#REF!</v>
      </c>
      <c r="B701" t="s">
        <v>102</v>
      </c>
      <c r="C701">
        <v>2023</v>
      </c>
      <c r="D701" t="s">
        <v>151</v>
      </c>
      <c r="E701" s="35">
        <v>44989</v>
      </c>
      <c r="F701">
        <v>4</v>
      </c>
    </row>
    <row r="702" spans="1:6" x14ac:dyDescent="0.25">
      <c r="A702" t="e">
        <f>#REF!&amp;#REF!</f>
        <v>#REF!</v>
      </c>
      <c r="B702" t="s">
        <v>102</v>
      </c>
      <c r="C702">
        <v>2023</v>
      </c>
      <c r="D702" t="s">
        <v>151</v>
      </c>
      <c r="E702" s="35">
        <v>44990</v>
      </c>
      <c r="F702">
        <v>5</v>
      </c>
    </row>
    <row r="703" spans="1:6" x14ac:dyDescent="0.25">
      <c r="A703" t="e">
        <f>#REF!&amp;#REF!</f>
        <v>#REF!</v>
      </c>
      <c r="B703" t="s">
        <v>102</v>
      </c>
      <c r="C703">
        <v>2023</v>
      </c>
      <c r="D703" t="s">
        <v>151</v>
      </c>
      <c r="E703" s="35">
        <v>44991</v>
      </c>
      <c r="F703">
        <v>6</v>
      </c>
    </row>
    <row r="704" spans="1:6" x14ac:dyDescent="0.25">
      <c r="A704" t="e">
        <f>#REF!&amp;#REF!</f>
        <v>#REF!</v>
      </c>
      <c r="B704" t="s">
        <v>102</v>
      </c>
      <c r="C704">
        <v>2023</v>
      </c>
      <c r="D704" t="s">
        <v>151</v>
      </c>
      <c r="E704" s="35">
        <v>44992</v>
      </c>
      <c r="F704">
        <v>7</v>
      </c>
    </row>
    <row r="705" spans="1:6" x14ac:dyDescent="0.25">
      <c r="A705" t="e">
        <f>#REF!&amp;#REF!</f>
        <v>#REF!</v>
      </c>
      <c r="B705" t="s">
        <v>102</v>
      </c>
      <c r="C705">
        <v>2023</v>
      </c>
      <c r="D705" t="s">
        <v>151</v>
      </c>
      <c r="E705" s="35">
        <v>44993</v>
      </c>
      <c r="F705">
        <v>8</v>
      </c>
    </row>
    <row r="706" spans="1:6" x14ac:dyDescent="0.25">
      <c r="A706" t="e">
        <f>#REF!&amp;#REF!</f>
        <v>#REF!</v>
      </c>
      <c r="B706" t="s">
        <v>102</v>
      </c>
      <c r="C706">
        <v>2023</v>
      </c>
      <c r="D706" t="s">
        <v>151</v>
      </c>
      <c r="E706" s="35">
        <v>44994</v>
      </c>
      <c r="F706">
        <v>9</v>
      </c>
    </row>
    <row r="707" spans="1:6" x14ac:dyDescent="0.25">
      <c r="A707" t="e">
        <f>#REF!&amp;#REF!</f>
        <v>#REF!</v>
      </c>
      <c r="B707" t="s">
        <v>102</v>
      </c>
      <c r="C707">
        <v>2023</v>
      </c>
      <c r="D707" t="s">
        <v>151</v>
      </c>
      <c r="E707" s="35">
        <v>44995</v>
      </c>
      <c r="F707">
        <v>10</v>
      </c>
    </row>
    <row r="708" spans="1:6" x14ac:dyDescent="0.25">
      <c r="A708" t="e">
        <f>#REF!&amp;#REF!</f>
        <v>#REF!</v>
      </c>
      <c r="B708" t="s">
        <v>102</v>
      </c>
      <c r="C708">
        <v>2023</v>
      </c>
      <c r="D708" t="s">
        <v>151</v>
      </c>
      <c r="E708" s="35">
        <v>44996</v>
      </c>
      <c r="F708">
        <v>11</v>
      </c>
    </row>
    <row r="709" spans="1:6" x14ac:dyDescent="0.25">
      <c r="A709" t="e">
        <f>#REF!&amp;#REF!</f>
        <v>#REF!</v>
      </c>
      <c r="B709" t="s">
        <v>102</v>
      </c>
      <c r="C709">
        <v>2023</v>
      </c>
      <c r="D709" t="s">
        <v>151</v>
      </c>
      <c r="E709" s="35">
        <v>44997</v>
      </c>
      <c r="F709">
        <v>12</v>
      </c>
    </row>
    <row r="710" spans="1:6" x14ac:dyDescent="0.25">
      <c r="A710" t="e">
        <f>#REF!&amp;#REF!</f>
        <v>#REF!</v>
      </c>
      <c r="B710" t="s">
        <v>102</v>
      </c>
      <c r="C710">
        <v>2023</v>
      </c>
      <c r="D710" t="s">
        <v>151</v>
      </c>
      <c r="E710" s="35">
        <v>44998</v>
      </c>
      <c r="F710">
        <v>13</v>
      </c>
    </row>
    <row r="711" spans="1:6" x14ac:dyDescent="0.25">
      <c r="A711" t="e">
        <f>#REF!&amp;#REF!</f>
        <v>#REF!</v>
      </c>
      <c r="B711" t="s">
        <v>102</v>
      </c>
      <c r="C711">
        <v>2023</v>
      </c>
      <c r="D711" t="s">
        <v>151</v>
      </c>
      <c r="E711" s="35">
        <v>44999</v>
      </c>
      <c r="F711">
        <v>14</v>
      </c>
    </row>
    <row r="712" spans="1:6" x14ac:dyDescent="0.25">
      <c r="A712" t="e">
        <f>#REF!&amp;#REF!</f>
        <v>#REF!</v>
      </c>
      <c r="B712" t="s">
        <v>102</v>
      </c>
      <c r="C712">
        <v>2023</v>
      </c>
      <c r="D712" t="s">
        <v>151</v>
      </c>
      <c r="E712" s="35">
        <v>45000</v>
      </c>
      <c r="F712">
        <v>15</v>
      </c>
    </row>
    <row r="713" spans="1:6" x14ac:dyDescent="0.25">
      <c r="A713" t="e">
        <f>#REF!&amp;#REF!</f>
        <v>#REF!</v>
      </c>
      <c r="B713" t="s">
        <v>102</v>
      </c>
      <c r="C713">
        <v>2023</v>
      </c>
      <c r="D713" t="s">
        <v>151</v>
      </c>
      <c r="E713" s="35">
        <v>45001</v>
      </c>
      <c r="F713">
        <v>16</v>
      </c>
    </row>
    <row r="714" spans="1:6" x14ac:dyDescent="0.25">
      <c r="A714" t="e">
        <f>#REF!&amp;#REF!</f>
        <v>#REF!</v>
      </c>
      <c r="B714" t="s">
        <v>102</v>
      </c>
      <c r="C714">
        <v>2023</v>
      </c>
      <c r="D714" t="s">
        <v>151</v>
      </c>
      <c r="E714" s="35">
        <v>45002</v>
      </c>
      <c r="F714">
        <v>17</v>
      </c>
    </row>
    <row r="715" spans="1:6" x14ac:dyDescent="0.25">
      <c r="A715" t="e">
        <f>#REF!&amp;#REF!</f>
        <v>#REF!</v>
      </c>
      <c r="B715" t="s">
        <v>102</v>
      </c>
      <c r="C715">
        <v>2023</v>
      </c>
      <c r="D715" t="s">
        <v>151</v>
      </c>
      <c r="E715" s="35">
        <v>45003</v>
      </c>
      <c r="F715">
        <v>18</v>
      </c>
    </row>
    <row r="716" spans="1:6" x14ac:dyDescent="0.25">
      <c r="A716" t="e">
        <f>#REF!&amp;#REF!</f>
        <v>#REF!</v>
      </c>
      <c r="B716" t="s">
        <v>102</v>
      </c>
      <c r="C716">
        <v>2023</v>
      </c>
      <c r="D716" t="s">
        <v>151</v>
      </c>
      <c r="E716" s="35">
        <v>45004</v>
      </c>
      <c r="F716">
        <v>19</v>
      </c>
    </row>
    <row r="717" spans="1:6" x14ac:dyDescent="0.25">
      <c r="A717" t="e">
        <f>#REF!&amp;#REF!</f>
        <v>#REF!</v>
      </c>
      <c r="B717" t="s">
        <v>102</v>
      </c>
      <c r="C717">
        <v>2023</v>
      </c>
      <c r="D717" t="s">
        <v>151</v>
      </c>
      <c r="E717" s="35">
        <v>45005</v>
      </c>
      <c r="F717">
        <v>20</v>
      </c>
    </row>
    <row r="718" spans="1:6" x14ac:dyDescent="0.25">
      <c r="A718" t="e">
        <f>#REF!&amp;#REF!</f>
        <v>#REF!</v>
      </c>
      <c r="B718" t="s">
        <v>102</v>
      </c>
      <c r="C718">
        <v>2023</v>
      </c>
      <c r="D718" t="s">
        <v>151</v>
      </c>
      <c r="E718" s="35">
        <v>45006</v>
      </c>
      <c r="F718">
        <v>21</v>
      </c>
    </row>
    <row r="719" spans="1:6" x14ac:dyDescent="0.25">
      <c r="A719" t="e">
        <f>#REF!&amp;#REF!</f>
        <v>#REF!</v>
      </c>
      <c r="B719" t="s">
        <v>102</v>
      </c>
      <c r="C719">
        <v>2023</v>
      </c>
      <c r="D719" t="s">
        <v>151</v>
      </c>
      <c r="E719" s="35">
        <v>45007</v>
      </c>
      <c r="F719">
        <v>22</v>
      </c>
    </row>
    <row r="720" spans="1:6" x14ac:dyDescent="0.25">
      <c r="A720" t="e">
        <f>#REF!&amp;#REF!</f>
        <v>#REF!</v>
      </c>
      <c r="B720" t="s">
        <v>102</v>
      </c>
      <c r="C720">
        <v>2023</v>
      </c>
      <c r="D720" t="s">
        <v>151</v>
      </c>
      <c r="E720" s="35">
        <v>45008</v>
      </c>
      <c r="F720">
        <v>23</v>
      </c>
    </row>
    <row r="721" spans="1:6" x14ac:dyDescent="0.25">
      <c r="A721" t="e">
        <f>#REF!&amp;#REF!</f>
        <v>#REF!</v>
      </c>
      <c r="B721" t="s">
        <v>102</v>
      </c>
      <c r="C721">
        <v>2023</v>
      </c>
      <c r="D721" t="s">
        <v>151</v>
      </c>
      <c r="E721" s="35">
        <v>45009</v>
      </c>
      <c r="F721">
        <v>24</v>
      </c>
    </row>
    <row r="722" spans="1:6" x14ac:dyDescent="0.25">
      <c r="A722" t="e">
        <f>#REF!&amp;#REF!</f>
        <v>#REF!</v>
      </c>
      <c r="B722" t="s">
        <v>102</v>
      </c>
      <c r="C722">
        <v>2023</v>
      </c>
      <c r="D722" t="s">
        <v>151</v>
      </c>
      <c r="E722" s="35">
        <v>45010</v>
      </c>
      <c r="F722">
        <v>25</v>
      </c>
    </row>
    <row r="723" spans="1:6" x14ac:dyDescent="0.25">
      <c r="A723" t="e">
        <f>#REF!&amp;#REF!</f>
        <v>#REF!</v>
      </c>
      <c r="B723" t="s">
        <v>102</v>
      </c>
      <c r="C723">
        <v>2023</v>
      </c>
      <c r="D723" t="s">
        <v>151</v>
      </c>
      <c r="E723" s="35">
        <v>45011</v>
      </c>
      <c r="F723">
        <v>26</v>
      </c>
    </row>
    <row r="724" spans="1:6" x14ac:dyDescent="0.25">
      <c r="A724" t="e">
        <f>#REF!&amp;#REF!</f>
        <v>#REF!</v>
      </c>
      <c r="B724" t="s">
        <v>102</v>
      </c>
      <c r="C724">
        <v>2023</v>
      </c>
      <c r="D724" t="s">
        <v>151</v>
      </c>
      <c r="E724" s="35">
        <v>45012</v>
      </c>
      <c r="F724">
        <v>27</v>
      </c>
    </row>
    <row r="725" spans="1:6" x14ac:dyDescent="0.25">
      <c r="A725" t="e">
        <f>#REF!&amp;#REF!</f>
        <v>#REF!</v>
      </c>
      <c r="B725" t="s">
        <v>102</v>
      </c>
      <c r="C725">
        <v>2023</v>
      </c>
      <c r="D725" t="s">
        <v>151</v>
      </c>
      <c r="E725" s="35">
        <v>45013</v>
      </c>
      <c r="F725">
        <v>28</v>
      </c>
    </row>
    <row r="726" spans="1:6" x14ac:dyDescent="0.25">
      <c r="A726" t="e">
        <f>#REF!&amp;#REF!</f>
        <v>#REF!</v>
      </c>
      <c r="B726" t="s">
        <v>102</v>
      </c>
      <c r="C726">
        <v>2023</v>
      </c>
      <c r="D726" t="s">
        <v>151</v>
      </c>
      <c r="E726" s="35">
        <v>45014</v>
      </c>
      <c r="F726">
        <v>29</v>
      </c>
    </row>
    <row r="727" spans="1:6" x14ac:dyDescent="0.25">
      <c r="A727" t="e">
        <f>#REF!&amp;#REF!</f>
        <v>#REF!</v>
      </c>
      <c r="B727" t="s">
        <v>102</v>
      </c>
      <c r="C727">
        <v>2023</v>
      </c>
      <c r="D727" t="s">
        <v>151</v>
      </c>
      <c r="E727" s="35">
        <v>45015</v>
      </c>
      <c r="F727">
        <v>30</v>
      </c>
    </row>
    <row r="728" spans="1:6" x14ac:dyDescent="0.25">
      <c r="A728" t="e">
        <f>#REF!&amp;#REF!</f>
        <v>#REF!</v>
      </c>
      <c r="B728" t="s">
        <v>102</v>
      </c>
      <c r="C728">
        <v>2023</v>
      </c>
      <c r="D728" t="s">
        <v>151</v>
      </c>
      <c r="E728" s="35">
        <v>45016</v>
      </c>
      <c r="F728">
        <v>31</v>
      </c>
    </row>
    <row r="729" spans="1:6" x14ac:dyDescent="0.25">
      <c r="A729" t="e">
        <f>#REF!&amp;#REF!</f>
        <v>#REF!</v>
      </c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2023-02-08T11:58:10Z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