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223\October 2022\"/>
    </mc:Choice>
  </mc:AlternateContent>
  <xr:revisionPtr revIDLastSave="0" documentId="13_ncr:1_{C7C778AE-712C-4D9F-808D-5D9FFC68A321}" xr6:coauthVersionLast="47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Peeters Louise</author>
    <author>Glennie Christopher</author>
    <author>Williams Wendy</author>
    <author>Thomas Annette</author>
    <author>Connors Rosemary</author>
    <author>Potts Helen</author>
    <author>Head Ellie-Mae</author>
    <author>Lewis-Watkins Louise</author>
    <author>Taylor Jane</author>
    <author>Murray Janine</author>
    <author>Boyle Wendy</author>
    <author>Richards Susan</author>
    <author>Day Alex</author>
    <author>Keefe Rosalind</author>
    <author>Cox Keely</author>
  </authors>
  <commentList>
    <comment ref="M16" authorId="0" shapeId="0" xr:uid="{ED8F07BF-E3A5-46F1-AE65-6EB18FA4AA8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17" authorId="0" shapeId="0" xr:uid="{88A11A9D-2CB4-4334-850A-687650CD001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L18" authorId="1" shapeId="0" xr:uid="{7ACEFB99-485F-475E-8DA2-6117A91E6BD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18" authorId="0" shapeId="0" xr:uid="{BC5C5867-2E87-47A0-B90C-33F809238C56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L19" authorId="1" shapeId="0" xr:uid="{BC9750CC-28FC-4888-B7A0-9AE516DFB9FE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20" authorId="2" shapeId="0" xr:uid="{B2A50383-5550-4702-AFCD-1DF52F048915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Unable to fill HCA shift</t>
        </r>
      </text>
    </comment>
    <comment ref="L20" authorId="1" shapeId="0" xr:uid="{EDFBA098-906A-49B5-88D1-A07A87A5CE33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20" authorId="3" shapeId="0" xr:uid="{E252ADCA-6111-4787-A18D-0C2085406CC3}">
      <text>
        <r>
          <rPr>
            <sz val="9"/>
            <color indexed="81"/>
            <rFont val="Tahoma"/>
            <charset val="1"/>
          </rPr>
          <t xml:space="preserve">Sue Dark
Code 1
</t>
        </r>
      </text>
    </comment>
    <comment ref="K21" authorId="1" shapeId="0" xr:uid="{C846ED44-C312-45A4-A4C8-580E00EB9B2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1" authorId="0" shapeId="0" xr:uid="{169FBF7D-C774-4637-918A-36EEF5F5E20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22" authorId="1" shapeId="0" xr:uid="{D50F9607-09EB-47BB-883E-808A7B4649B9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2" authorId="0" shapeId="0" xr:uid="{A9FC910D-0B8B-4F45-9EB3-8B6BEF12D413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3" authorId="0" shapeId="0" xr:uid="{95166A28-AB2B-49DD-8702-2E6C38A8951B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23" authorId="3" shapeId="0" xr:uid="{EB9BC62F-3043-4712-9425-E6AB0D2D71DD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24" authorId="0" shapeId="0" xr:uid="{4C71F473-C084-4C1E-8957-EEB8B54778D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24" authorId="3" shapeId="0" xr:uid="{B7A1855B-ACC2-4B31-828B-AF1414EDD801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I24" authorId="4" shapeId="0" xr:uid="{5CE7AEF4-9B44-4144-BEB0-6BA517FA1951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25" authorId="2" shapeId="0" xr:uid="{E2C7130A-572F-4080-8A2A-4A510BA33279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Unable to fill hca shift</t>
        </r>
      </text>
    </comment>
    <comment ref="M25" authorId="0" shapeId="0" xr:uid="{E5F98AE2-656F-4503-8D56-3226D05D304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B25" authorId="5" shapeId="0" xr:uid="{259392B7-1736-4309-9FF0-90D3D24D953E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25" authorId="6" shapeId="0" xr:uid="{97A21B43-BE9B-49FF-A8F0-E6112CDD81FB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5" authorId="6" shapeId="0" xr:uid="{E1BAD637-FA2C-4226-9441-C0C012A4660A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26" authorId="2" shapeId="0" xr:uid="{8E79017D-D483-4478-B7D9-0A83FDBBD239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Unable to fill HCA shift</t>
        </r>
      </text>
    </comment>
    <comment ref="M26" authorId="0" shapeId="0" xr:uid="{76DE116A-5EC2-41E0-9CE2-E1EBE29DB49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26" authorId="6" shapeId="0" xr:uid="{09FD5725-2023-4FBD-A552-293D05C0F5C3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6" authorId="6" shapeId="0" xr:uid="{17A3452D-9F08-4A6D-9BD0-48E832F2AD7C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27" authorId="2" shapeId="0" xr:uid="{10B85D14-46C2-46B9-A00F-7CB7B7CC281C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used</t>
        </r>
      </text>
    </comment>
    <comment ref="D28" authorId="2" shapeId="0" xr:uid="{2167AC20-4E20-45F6-A5B1-4AFA4803F3E5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used</t>
        </r>
      </text>
    </comment>
    <comment ref="F28" authorId="2" shapeId="0" xr:uid="{CC59E025-3E87-4979-BB2A-4BBC317D275C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used</t>
        </r>
      </text>
    </comment>
    <comment ref="K28" authorId="1" shapeId="0" xr:uid="{51F42BD1-40BD-4DCC-9766-006AB6481EFC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N28" authorId="1" shapeId="0" xr:uid="{7ABA7A2B-95E2-4DC0-89E0-3738426F78A6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8" authorId="3" shapeId="0" xr:uid="{65A7AA60-5FDE-48ED-9A8C-1196592C2955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29" authorId="1" shapeId="0" xr:uid="{9B64C49A-B758-44AF-98F0-CAB6537C2363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9" authorId="0" shapeId="0" xr:uid="{D1D8F8E1-2C7F-4BBC-B74D-E860627A92B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30" authorId="2" shapeId="0" xr:uid="{BA7013A2-3549-4187-B6AE-6311E398F1C3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used</t>
        </r>
      </text>
    </comment>
    <comment ref="N30" authorId="1" shapeId="0" xr:uid="{31389244-808E-4B77-9DF7-73B7B2C89FED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0" authorId="6" shapeId="0" xr:uid="{E763EA3C-C446-45BD-B23E-A6740357F2E3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31" authorId="2" shapeId="0" xr:uid="{D8291578-E99E-4A52-8F32-75244948A6F6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used</t>
        </r>
      </text>
    </comment>
    <comment ref="AS31" authorId="6" shapeId="0" xr:uid="{962DD82B-DB84-4D65-BE9E-B099466C22DB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32" authorId="2" shapeId="0" xr:uid="{7ABE91D0-D9BD-47F7-9EDE-E2955ED51173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used</t>
        </r>
      </text>
    </comment>
    <comment ref="D33" authorId="2" shapeId="0" xr:uid="{6F4491F2-6071-49BB-B3EB-4355B5FC3D4E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used</t>
        </r>
      </text>
    </comment>
    <comment ref="F33" authorId="2" shapeId="0" xr:uid="{AAA736B1-A16D-435A-BC8E-1346E39CBD28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used</t>
        </r>
      </text>
    </comment>
    <comment ref="S33" authorId="3" shapeId="0" xr:uid="{DDFF01EE-0717-4233-829E-7D37BDC2AC3A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33" authorId="3" shapeId="0" xr:uid="{1A0C4867-DA53-45E0-AA82-68A5212944FE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33" authorId="6" shapeId="0" xr:uid="{7F699184-0AC2-45FE-8F63-96714C5C22A4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34" authorId="2" shapeId="0" xr:uid="{1F31A07E-A9EF-4778-A7F3-4196AA835F01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</t>
        </r>
      </text>
    </comment>
    <comment ref="F34" authorId="2" shapeId="0" xr:uid="{331BAA67-A9F5-4D31-AE50-89682D3DFD5F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non-compliant - Super Numery staff use</t>
        </r>
      </text>
    </comment>
    <comment ref="U34" authorId="3" shapeId="0" xr:uid="{0CD2456A-DEDC-4D74-BF3F-5BE575B404DB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35" authorId="2" shapeId="0" xr:uid="{795AD3E5-9881-479E-997B-496ADB8C5143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2 - 1 HCA short</t>
        </r>
      </text>
    </comment>
    <comment ref="N35" authorId="1" shapeId="0" xr:uid="{B58CD39D-552E-4FA3-ADE1-C570E339F481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5" authorId="3" shapeId="0" xr:uid="{43DBB2E8-9637-444A-9194-715337121CB8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36" authorId="1" shapeId="0" xr:uid="{18889B22-645A-495C-92AF-E25778709D60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N37" authorId="1" shapeId="0" xr:uid="{54AA0F7B-28D5-42FF-9BF2-F458420E399E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38" authorId="2" shapeId="0" xr:uid="{D9032CF4-1149-4B99-B303-45A816E62C91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2 - 1 HCA short</t>
        </r>
      </text>
    </comment>
    <comment ref="K38" authorId="1" shapeId="0" xr:uid="{685ADB0C-7591-4D43-A8F8-2E1205954AF7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N38" authorId="1" shapeId="0" xr:uid="{0A3DF081-B89F-4AD9-B961-4123856A7F83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8" authorId="6" shapeId="0" xr:uid="{F052C3B1-C7E7-414C-ABE7-4B5FE859D234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39" authorId="2" shapeId="0" xr:uid="{8518F378-A81A-4051-83F4-7BFB1FB98A10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2 - 1 HCA short</t>
        </r>
      </text>
    </comment>
    <comment ref="L39" authorId="1" shapeId="0" xr:uid="{5C14068A-3F5D-4E0C-A669-36C3B2FD50DD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40" authorId="1" shapeId="0" xr:uid="{8A9C4830-A862-4085-A96D-F834B90AC8FD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0" authorId="0" shapeId="0" xr:uid="{62829833-DBDB-4F63-BEA4-99C138DCF8D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40" authorId="3" shapeId="0" xr:uid="{49D7B4AE-0DCB-4D18-A8E9-8055975A6A2A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40" authorId="6" shapeId="0" xr:uid="{C77C1D28-C228-4364-83C1-34BFA55863F3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L41" authorId="1" shapeId="0" xr:uid="{2288AAA8-8B72-4DE2-9898-3F0BEF75A825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1" authorId="0" shapeId="0" xr:uid="{95A7B9E3-6872-48CA-A198-C41ED0B424B9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41" authorId="3" shapeId="0" xr:uid="{41018704-53AC-4020-9C28-8FBC281032D0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41" authorId="1" shapeId="0" xr:uid="{BE9F8339-519A-4882-98B8-B6458A742427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42" authorId="3" shapeId="0" xr:uid="{6F7375CC-3EEF-4929-965E-7BACD91BAA26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G43" authorId="2" shapeId="0" xr:uid="{4A1F4442-3515-400B-8FBF-A1441BB488F0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1 - 1 qualified short</t>
        </r>
      </text>
    </comment>
    <comment ref="L43" authorId="1" shapeId="0" xr:uid="{79C8EEE5-D940-4C37-9E67-AD1295A5ABBC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43" authorId="0" shapeId="0" xr:uid="{0D2BE57F-5051-490B-AA3A-A05980CDAF5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43" authorId="3" shapeId="0" xr:uid="{4C7BC5BF-DBA7-4ABB-B9F2-86DE85F7DA8C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44" authorId="1" shapeId="0" xr:uid="{277ECC68-A202-43C7-A7A2-3DF692848718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44" authorId="6" shapeId="0" xr:uid="{585BD0BB-AC8E-4DD6-B61F-2B3178173876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45" authorId="2" shapeId="0" xr:uid="{8BF53774-A5E4-41E5-AEB2-B9E68A0A25A6}">
      <text>
        <r>
          <rPr>
            <b/>
            <sz val="9"/>
            <color indexed="81"/>
            <rFont val="Tahoma"/>
            <charset val="1"/>
          </rPr>
          <t>Williams Wendy:
Code 2 - 1 HCA short</t>
        </r>
      </text>
    </comment>
    <comment ref="P45" authorId="1" shapeId="0" xr:uid="{6006DEE5-4D80-4E60-B242-DC85E30F2A7F}">
      <text>
        <r>
          <rPr>
            <b/>
            <sz val="9"/>
            <color indexed="81"/>
            <rFont val="Tahoma"/>
            <family val="2"/>
          </rPr>
          <t>Glennie Christopher: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45" authorId="1" shapeId="0" xr:uid="{70EE1A29-B43A-4926-8CE8-89F0C8DD4DC3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56" authorId="7" shapeId="0" xr:uid="{A2BC341F-02C1-4E0C-BFEC-A503F3EBC360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K56" authorId="8" shapeId="0" xr:uid="{92E47994-1A57-454A-A0C0-C1BABE112399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57" authorId="7" shapeId="0" xr:uid="{03BC0601-283D-4320-BBE1-65BE34F17E60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57" authorId="8" shapeId="0" xr:uid="{53988F8A-6BAB-49A9-A5B6-2EC4EA3ECCB3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58" authorId="7" shapeId="0" xr:uid="{2D0AADAE-17FB-4E56-A50B-C5C3B719BF5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58" authorId="7" shapeId="0" xr:uid="{49DB1C2A-C67C-444E-8B96-2B86DED922B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58" authorId="8" shapeId="0" xr:uid="{2FFF4616-F5C5-4336-BAC0-CA36EAF1F4EF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58" authorId="8" shapeId="0" xr:uid="{7457C259-A8ED-4158-B302-2C718645DAD6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58" authorId="9" shapeId="0" xr:uid="{AD1FDF76-5EFE-42F9-84D9-E2F4A61046E9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59" authorId="7" shapeId="0" xr:uid="{53E351C1-9B5E-467F-BE7E-E7924EFD0DC5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H59" authorId="7" shapeId="0" xr:uid="{1C6D39B0-4B03-47F7-A3FF-9D0308918A3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M59" authorId="8" shapeId="0" xr:uid="{E984BCEF-8E93-47E7-8817-1CC82DDB1B39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59" authorId="9" shapeId="0" xr:uid="{679EA8A3-8C3D-4F54-934F-F069172AF12B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0" authorId="10" shapeId="0" xr:uid="{F36A54E5-0B9F-4D53-8C95-D0BEBFCA62A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60" authorId="9" shapeId="0" xr:uid="{D76008D6-E0CA-418A-B4E8-E3171BB80947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61" authorId="7" shapeId="0" xr:uid="{6A212453-9271-4FF3-9046-62BADCF605E4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1" authorId="7" shapeId="0" xr:uid="{E6D93D98-BEE0-453C-9302-44E2AC34A084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61" authorId="8" shapeId="0" xr:uid="{C749FB25-A6DD-411D-846A-E88628C82C96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C62" authorId="7" shapeId="0" xr:uid="{2A888F87-EE09-40EA-98F8-A5FB9E218523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62" authorId="7" shapeId="0" xr:uid="{28BFAE8B-B3D0-4E02-91F5-DED8D9F988A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2" authorId="7" shapeId="0" xr:uid="{7B5D109C-E3BA-417E-8377-18AE1E3CE88B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63" authorId="7" shapeId="0" xr:uid="{56FDDDED-7F00-4BCE-8AD2-0682CF1B0C66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63" authorId="7" shapeId="0" xr:uid="{51226AFE-A0B1-47D4-AF4F-28F93DBBB4D3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3" authorId="7" shapeId="0" xr:uid="{638994AC-10D8-4434-AC5B-7EE8BF1132D6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63" authorId="8" shapeId="0" xr:uid="{ED975560-9930-4B11-A107-4006186D97AF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4" authorId="7" shapeId="0" xr:uid="{045B114B-16B0-4203-827E-D83952F92DB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64" authorId="8" shapeId="0" xr:uid="{3CABCFFB-6E78-4D2D-A7E9-5D2E67DDE9F2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64" authorId="8" shapeId="0" xr:uid="{0B9AA967-8D4C-4B1E-8F9A-B4832ED996BD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5" authorId="7" shapeId="0" xr:uid="{E0D8837B-F8ED-4558-807E-EDF30EC9E64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65" authorId="11" shapeId="0" xr:uid="{D8F3C8A5-7DCB-4E67-92E9-66DE36A71B3B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X65" authorId="9" shapeId="0" xr:uid="{8FD2A438-7914-43FB-873F-E047F94BD892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D66" authorId="10" shapeId="0" xr:uid="{1BE1FC81-64E8-40AD-855C-FF6563C0440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6" authorId="10" shapeId="0" xr:uid="{BD518614-D880-4C8D-9C28-73BECB8BC734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66" authorId="11" shapeId="0" xr:uid="{48B89133-CC8A-4DEB-8378-9B9489772DB4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66" authorId="9" shapeId="0" xr:uid="{868DADDC-D377-4A7D-A81B-9FD940FD97CF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X66" authorId="9" shapeId="0" xr:uid="{E184A588-DE0E-4A65-B6D5-FF46548DB3AD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H67" authorId="7" shapeId="0" xr:uid="{0F7F2D42-0927-4209-B551-5797FB11D26B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D68" authorId="10" shapeId="0" xr:uid="{A23857B8-DD4C-4C36-89BA-9415C254D71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8" authorId="10" shapeId="0" xr:uid="{7676295A-6111-4DBB-AB80-0A5DAADDE66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H68" authorId="7" shapeId="0" xr:uid="{66211FA6-9BB6-497E-88EB-556BFB9652A5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M68" authorId="11" shapeId="0" xr:uid="{1709B5B4-EE83-44CF-BBBB-E4DDBB2705F2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E69" authorId="7" shapeId="0" xr:uid="{41B635F5-BAB2-4073-9656-AFABC7D4589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9" authorId="10" shapeId="0" xr:uid="{4108B2E5-63FA-46FC-8050-63D892521A63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69" authorId="11" shapeId="0" xr:uid="{A2A0F3E4-A656-4FF6-B470-A51B844EC025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0" authorId="7" shapeId="0" xr:uid="{A940FB47-7FF7-4701-B8D0-EC88B3002DC1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0" authorId="11" shapeId="0" xr:uid="{D72A3C20-CA07-4E5D-9A86-60D6484B2F19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E71" authorId="7" shapeId="0" xr:uid="{5F08662D-ED9C-4CC0-B667-BE73450E0F82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71" authorId="11" shapeId="0" xr:uid="{F6709745-8E00-4DDE-9F1A-4C04C0289F99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2" authorId="7" shapeId="0" xr:uid="{CCAE90A9-BECA-4555-8A4A-E83C6B188A23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2" authorId="11" shapeId="0" xr:uid="{A494262B-DC3F-4411-BFB1-9D7FD797C15D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3" authorId="10" shapeId="0" xr:uid="{8C5ECE8A-9E31-4CEF-B409-15AD52BD5DF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3" authorId="11" shapeId="0" xr:uid="{9828D896-0029-4505-9971-5C1E51A7710F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4" authorId="10" shapeId="0" xr:uid="{5A4FE655-8469-44C7-870A-757874E31C9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5" authorId="12" shapeId="0" xr:uid="{0BBDDA67-4480-4F4E-8062-9CB61A025BB7}">
      <text>
        <r>
          <rPr>
            <b/>
            <sz val="9"/>
            <color indexed="81"/>
            <rFont val="Tahoma"/>
            <charset val="1"/>
          </rPr>
          <t>Day Alex: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5" authorId="11" shapeId="0" xr:uid="{AAA96AB1-762E-4A22-8DB3-830A1332403E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76" authorId="7" shapeId="0" xr:uid="{B891F5E8-A1DC-48FB-B7A4-2984826F8C72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6" authorId="7" shapeId="0" xr:uid="{114EF1DD-B1A9-4A75-9D30-15337454C41D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76" authorId="11" shapeId="0" xr:uid="{0A9B4064-10FF-45B4-8A60-56B4C17DCBCD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7" authorId="7" shapeId="0" xr:uid="{C15F1A80-1610-4259-87D9-653C35180053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7" authorId="11" shapeId="0" xr:uid="{DCABEA56-7748-4F42-88FB-FB9D23E372AC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78" authorId="11" shapeId="0" xr:uid="{A567CCC1-60A8-46EE-BFDB-D6C45771CD6C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9" authorId="7" shapeId="0" xr:uid="{F13A6077-05A0-4209-A018-0363652A0AEE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79" authorId="11" shapeId="0" xr:uid="{127EC4FA-16A0-49CA-8E84-A8A920509A15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79" authorId="9" shapeId="0" xr:uid="{76A42EC4-6505-4249-A187-C1DAA7661C45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80" authorId="7" shapeId="0" xr:uid="{FE2E87D3-4F46-4FC9-A1E4-3C557A9D7DBC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F80" authorId="7" shapeId="0" xr:uid="{A9083EEC-2D16-419A-ADE5-9E57A47DEF2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N81" authorId="11" shapeId="0" xr:uid="{8F51F8E2-EE3A-49AD-8DF3-1F8623333734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82" authorId="11" shapeId="0" xr:uid="{4642AC31-7332-452C-B4B1-ED09ACE8400D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83" authorId="11" shapeId="0" xr:uid="{ED4BCC25-6622-4B4A-9244-26351513DDBC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84" authorId="11" shapeId="0" xr:uid="{4C53FE67-6822-4990-95C7-A4C18149D168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E85" authorId="7" shapeId="0" xr:uid="{9033C134-23A6-4D13-BBD1-985BD361A531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F86" authorId="7" shapeId="0" xr:uid="{896CD41D-12ED-4024-B60B-F425A8D9A8A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86" authorId="11" shapeId="0" xr:uid="{E0DF8EC6-E3E8-42F0-BDE5-6BF9CC8A8AC8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N86" authorId="11" shapeId="0" xr:uid="{7EA89464-D39C-4024-A821-B195DB24FE28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T97" authorId="13" shapeId="0" xr:uid="{8A1454AC-1E16-4994-8698-863CE650813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7" authorId="13" shapeId="0" xr:uid="{F5E93B70-E01A-4631-BBD2-180A90B2499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98" authorId="13" shapeId="0" xr:uid="{76E01037-4D7C-40D2-A9EC-8B7EAAE6A52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8" authorId="13" shapeId="0" xr:uid="{1237A8E8-1744-4B0C-AE4B-350CCECB22D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99" authorId="13" shapeId="0" xr:uid="{74AB43BA-2BC3-4275-A7AC-269910AFBE0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9" authorId="13" shapeId="0" xr:uid="{712BA0B0-71F8-4FA6-8B22-F1E5617A176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0" authorId="13" shapeId="0" xr:uid="{4A3BE129-E69A-4D5A-B706-C56D890412D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0" authorId="13" shapeId="0" xr:uid="{6743F3C2-A5B3-42F4-8366-89E4B5FAD4E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1" authorId="13" shapeId="0" xr:uid="{05C3175B-D8C5-46D7-AFC5-324C5FCD0FA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1" authorId="13" shapeId="0" xr:uid="{0024FB61-F39D-4F7F-8F20-1F411E4F7E7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02" authorId="13" shapeId="0" xr:uid="{232697F9-280B-4CF8-8A46-1BCC66E6913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2" authorId="13" shapeId="0" xr:uid="{759C1B9F-859D-4374-BE48-D599294E38E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3" authorId="14" shapeId="0" xr:uid="{AEE5CA3E-F632-4CD5-BBA8-E3926FBB72A2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03" authorId="13" shapeId="0" xr:uid="{34548E0D-AB8C-413B-9825-1971EDE4E6B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3" authorId="13" shapeId="0" xr:uid="{725CED69-EA27-40BB-89E1-E12A71FE6D2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4" authorId="13" shapeId="0" xr:uid="{319CDD87-047F-446D-B142-5B608B638F5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4" authorId="13" shapeId="0" xr:uid="{FA702E3F-415C-4FF2-BBC6-73AE780A148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5" authorId="14" shapeId="0" xr:uid="{00DB6D0D-7219-4198-80F3-B55DC5F86219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05" authorId="13" shapeId="0" xr:uid="{17F62355-4B83-46CE-A4A0-BB96382A628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5" authorId="13" shapeId="0" xr:uid="{A8140D2C-7CB4-46D0-9913-C021BF3C181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6" authorId="13" shapeId="0" xr:uid="{7CC41D58-531B-4C16-AE21-B5AAD49C2F2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6" authorId="13" shapeId="0" xr:uid="{ACE535DC-F671-4B44-AC2D-E62ABEBC784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6" authorId="13" shapeId="0" xr:uid="{07ECFE9B-AC5C-4AF6-BC1C-C5B479F6725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7" authorId="13" shapeId="0" xr:uid="{FB3FBBCC-FD17-47BA-BAD9-B304C0A5B76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7" authorId="13" shapeId="0" xr:uid="{7C4CDB4D-499B-4425-A61C-5DF4F47C7D4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08" authorId="13" shapeId="0" xr:uid="{C5328654-01A3-47A9-B752-3E30632EC37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8" authorId="13" shapeId="0" xr:uid="{810EA91A-AFC1-4B63-8F4C-C18B30CB855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8" authorId="13" shapeId="0" xr:uid="{7B056993-DF0B-4523-A6DC-C478D8C1A6F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9" authorId="13" shapeId="0" xr:uid="{8669794D-CF9F-40FE-8B26-E55584CEE4A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9" authorId="13" shapeId="0" xr:uid="{50BF0E18-1F1C-407D-86FD-A90494B4C9A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0" authorId="13" shapeId="0" xr:uid="{709B5977-407C-4757-B841-630096300E7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0" authorId="13" shapeId="0" xr:uid="{F3992792-FED7-4B10-B50B-7A6F3EB932E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0" authorId="13" shapeId="0" xr:uid="{8F85BFC3-5E21-4FB4-9B00-C86814CD92E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1" authorId="13" shapeId="0" xr:uid="{711299A6-208A-4BC6-9D63-F636F02B3A6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1" authorId="13" shapeId="0" xr:uid="{6C50104A-0143-4A0D-BDA6-D849DF38110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2" authorId="13" shapeId="0" xr:uid="{02FE720F-3E0D-418A-8D4C-5A05D8C27FD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2" authorId="13" shapeId="0" xr:uid="{B27FA56C-D91D-4ACF-A852-6A5F63D95E5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2" authorId="13" shapeId="0" xr:uid="{C57884E1-21F8-4FD8-AF08-462868A68B8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3" authorId="13" shapeId="0" xr:uid="{FB76B3E6-979E-44CD-9BA4-82DE1A9D47E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3" authorId="13" shapeId="0" xr:uid="{06E46800-4C02-4848-A4B0-05F31A11639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14" authorId="13" shapeId="0" xr:uid="{1539D05C-027A-461F-B68F-1D91AEF1221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4" authorId="13" shapeId="0" xr:uid="{27CD1203-E0EA-42CC-99D5-8C27765D804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4" authorId="13" shapeId="0" xr:uid="{026A2BC5-EF04-4423-BDB5-74751A154BF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7" authorId="13" shapeId="0" xr:uid="{4138B3B7-DAA1-4F74-8B5E-27DB1871347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L118" authorId="14" shapeId="0" xr:uid="{74E51428-5684-40DD-9374-273C68525B52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
</t>
        </r>
      </text>
    </comment>
    <comment ref="T120" authorId="13" shapeId="0" xr:uid="{0F10A95F-9E71-4ABE-88E1-D2AD924A1D7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0" authorId="13" shapeId="0" xr:uid="{9240D453-3467-43CD-942E-BAEF9F8DAED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1" authorId="13" shapeId="0" xr:uid="{FBE2171D-CCB2-4807-84FE-63FE0A0FA93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22" authorId="13" shapeId="0" xr:uid="{810039C9-268A-4F7F-A830-A017272885D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4" authorId="13" shapeId="0" xr:uid="{60D30A24-2DC8-4EE3-884D-E9EAD61835A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26" authorId="13" shapeId="0" xr:uid="{9A68B20E-A40F-4F22-96EB-E251F46471C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127" authorId="14" shapeId="0" xr:uid="{44DDD066-2860-417D-B0D7-53175EB66528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V127" authorId="13" shapeId="0" xr:uid="{2D1378EE-EE43-48A1-812B-70192DED0A8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<sst xmlns="http://schemas.openxmlformats.org/spreadsheetml/2006/main" count="1789" uniqueCount="152">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</sst>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MS Sans Serif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  <xf numFmtId="0" fontId="31" fillId="0" borderId="0"/>
  </cellStyleXfs>
  <cellXfs count="136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0" fontId="4" fillId="0" borderId="1" xfId="0" applyFont="1" applyBorder="1"/>
    <xf numFmtId="0" fontId="0" fillId="3" borderId="2" xfId="0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ont="1" applyFill="1" applyBorder="1" applyAlignment="1">
      <alignment horizontal="left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1" fillId="0" borderId="0" xfId="7"/>
    <xf numFmtId="0" fontId="0" fillId="5" borderId="33" xfId="0" applyFill="1" applyBorder="1"/>
  </cellXfs>
  <cellStyles count="8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Normal_TemplateDownload" xfId="7" xr:uid="{D029BAC1-2F28-48C1-8990-4E8272013032}"/>
    <cellStyle name="TitleCenterColouredBold" xfId="1" xr:uid="{00000000-0005-0000-0000-000005000000}"/>
    <cellStyle name="TitleLeft" xfId="6" xr:uid="{00000000-0005-0000-0000-000006000000}"/>
  </cellStyles>
  <dxfs count="47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186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B25" sqref="B25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88" t="s">
        <v>126</v>
      </c>
      <c r="C10" s="89"/>
      <c r="D10" s="89"/>
      <c r="E10" s="89"/>
      <c r="F10" s="89"/>
      <c r="G10" s="89"/>
      <c r="H10" s="90"/>
    </row>
    <row r="11" spans="2:8" ht="15.75" thickBot="1" x14ac:dyDescent="0.3">
      <c r="B11" s="91"/>
      <c r="C11" s="92"/>
      <c r="D11" s="92"/>
      <c r="E11" s="92"/>
      <c r="F11" s="92"/>
      <c r="G11" s="92"/>
      <c r="H11" s="93"/>
    </row>
    <row r="12" spans="2:8" s="70" customFormat="1" ht="18" customHeight="1" x14ac:dyDescent="0.25">
      <c r="B12" s="94" t="s">
        <v>127</v>
      </c>
      <c r="C12" s="94"/>
      <c r="D12" s="94"/>
      <c r="E12" s="94"/>
      <c r="F12" s="94"/>
      <c r="G12" s="94"/>
      <c r="H12" s="94"/>
    </row>
    <row r="13" spans="2:8" s="70" customFormat="1" ht="18" customHeight="1" x14ac:dyDescent="0.25">
      <c r="B13" s="95"/>
      <c r="C13" s="95"/>
      <c r="D13" s="95"/>
      <c r="E13" s="95"/>
      <c r="F13" s="95"/>
      <c r="G13" s="95"/>
      <c r="H13" s="95"/>
    </row>
    <row r="14" spans="2:8" s="70" customFormat="1" ht="18" customHeight="1" x14ac:dyDescent="0.25">
      <c r="B14" s="95"/>
      <c r="C14" s="95"/>
      <c r="D14" s="95"/>
      <c r="E14" s="95"/>
      <c r="F14" s="95"/>
      <c r="G14" s="95"/>
      <c r="H14" s="95"/>
    </row>
    <row r="15" spans="2:8" s="70" customFormat="1" ht="18" customHeight="1" x14ac:dyDescent="0.25">
      <c r="B15" s="95"/>
      <c r="C15" s="95"/>
      <c r="D15" s="95"/>
      <c r="E15" s="95"/>
      <c r="F15" s="95"/>
      <c r="G15" s="95"/>
      <c r="H15" s="95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101" t="s">
        <v>84</v>
      </c>
      <c r="D18" s="102"/>
      <c r="E18" s="101" t="s">
        <v>85</v>
      </c>
      <c r="F18" s="103"/>
    </row>
    <row r="19" spans="3:10" ht="18.75" x14ac:dyDescent="0.3">
      <c r="C19" s="96" t="s">
        <v>98</v>
      </c>
      <c r="D19" s="98"/>
      <c r="E19" s="96">
        <v>2022</v>
      </c>
      <c r="F19" s="98"/>
    </row>
    <row r="20" spans="3:10" ht="18" x14ac:dyDescent="0.25">
      <c r="C20" s="99" t="s">
        <v>122</v>
      </c>
      <c r="D20" s="100"/>
      <c r="E20" s="100"/>
      <c r="F20" s="100"/>
    </row>
    <row r="21" spans="3:10" ht="18.75" x14ac:dyDescent="0.3">
      <c r="C21" s="96">
        <v>31</v>
      </c>
      <c r="D21" s="97"/>
      <c r="E21" s="97"/>
      <c r="F21" s="98"/>
    </row>
    <row r="23" spans="3:10" ht="15" customHeight="1" x14ac:dyDescent="0.25">
      <c r="C23" s="87" t="str">
        <f>IF(C21=0,"Sorry the Spreadsheet cannot go that far in the future, Please select the current Year", "")</f>
        <v/>
      </c>
      <c r="D23" s="87"/>
      <c r="E23" s="87"/>
      <c r="F23" s="87"/>
      <c r="G23" s="87"/>
      <c r="H23" s="87"/>
      <c r="I23" s="87"/>
      <c r="J23" s="87"/>
    </row>
    <row r="24" spans="3:10" ht="15.75" customHeight="1" x14ac:dyDescent="0.25">
      <c r="C24" s="87"/>
      <c r="D24" s="87"/>
      <c r="E24" s="87"/>
      <c r="F24" s="87"/>
      <c r="G24" s="87"/>
      <c r="H24" s="87"/>
      <c r="I24" s="87"/>
      <c r="J24" s="87"/>
    </row>
    <row r="25" spans="3:10" ht="15" customHeight="1" x14ac:dyDescent="0.25">
      <c r="C25" s="87"/>
      <c r="D25" s="87"/>
      <c r="E25" s="87"/>
      <c r="F25" s="87"/>
      <c r="G25" s="87"/>
      <c r="H25" s="87"/>
      <c r="I25" s="87"/>
      <c r="J25" s="87"/>
    </row>
    <row r="26" spans="3:10" ht="15.75" customHeight="1" x14ac:dyDescent="0.25">
      <c r="C26" s="87"/>
      <c r="D26" s="87"/>
      <c r="E26" s="87"/>
      <c r="F26" s="87"/>
      <c r="G26" s="87"/>
      <c r="H26" s="87"/>
      <c r="I26" s="87"/>
      <c r="J26" s="87"/>
    </row>
    <row r="27" spans="3:10" x14ac:dyDescent="0.25">
      <c r="C27" s="87"/>
      <c r="D27" s="87"/>
      <c r="E27" s="87"/>
      <c r="F27" s="87"/>
      <c r="G27" s="87"/>
      <c r="H27" s="87"/>
      <c r="I27" s="87"/>
      <c r="J27" s="87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469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2" zoomScale="85" zoomScaleNormal="85" workbookViewId="0">
      <selection activeCell="AD48" sqref="AD48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88" t="s">
        <v>114</v>
      </c>
      <c r="C8" s="89"/>
      <c r="D8" s="89"/>
      <c r="E8" s="89"/>
      <c r="F8" s="89"/>
      <c r="G8" s="89"/>
      <c r="H8" s="90"/>
      <c r="M8" s="17"/>
      <c r="N8" s="17"/>
      <c r="O8" s="17"/>
    </row>
    <row r="9" spans="1:48" ht="15.75" customHeight="1" thickBot="1" x14ac:dyDescent="0.3">
      <c r="B9" s="91"/>
      <c r="C9" s="92"/>
      <c r="D9" s="92"/>
      <c r="E9" s="92"/>
      <c r="F9" s="92"/>
      <c r="G9" s="92"/>
      <c r="H9" s="93"/>
    </row>
    <row r="10" spans="1:48" ht="15" customHeight="1" x14ac:dyDescent="0.25">
      <c r="B10" s="109" t="s">
        <v>108</v>
      </c>
      <c r="C10" s="109"/>
      <c r="D10" s="109"/>
      <c r="E10" s="109"/>
      <c r="F10" s="109"/>
      <c r="G10" s="109"/>
      <c r="H10" s="109"/>
      <c r="J10" s="109" t="s">
        <v>109</v>
      </c>
      <c r="K10" s="109"/>
      <c r="L10" s="109"/>
      <c r="M10" s="109"/>
      <c r="N10" s="109"/>
      <c r="O10" s="109"/>
      <c r="P10" s="109"/>
      <c r="R10" s="109" t="s">
        <v>110</v>
      </c>
      <c r="S10" s="109"/>
      <c r="T10" s="109"/>
      <c r="U10" s="109"/>
      <c r="V10" s="109"/>
      <c r="W10" s="109"/>
      <c r="X10" s="109"/>
      <c r="Z10" s="109" t="s">
        <v>111</v>
      </c>
      <c r="AA10" s="109"/>
      <c r="AB10" s="109"/>
      <c r="AC10" s="109"/>
      <c r="AD10" s="109"/>
      <c r="AE10" s="109"/>
      <c r="AF10" s="109"/>
      <c r="AH10" s="109" t="s">
        <v>112</v>
      </c>
      <c r="AI10" s="109"/>
      <c r="AJ10" s="109"/>
      <c r="AK10" s="109"/>
      <c r="AL10" s="109"/>
      <c r="AM10" s="109"/>
      <c r="AN10" s="109"/>
      <c r="AP10" s="109" t="s">
        <v>113</v>
      </c>
      <c r="AQ10" s="109"/>
      <c r="AR10" s="109"/>
      <c r="AS10" s="109"/>
      <c r="AT10" s="109"/>
      <c r="AU10" s="109"/>
      <c r="AV10" s="109"/>
    </row>
    <row r="11" spans="1:48" ht="15" customHeight="1" x14ac:dyDescent="0.25">
      <c r="B11" s="103"/>
      <c r="C11" s="103"/>
      <c r="D11" s="103"/>
      <c r="E11" s="103"/>
      <c r="F11" s="103"/>
      <c r="G11" s="103"/>
      <c r="H11" s="103"/>
      <c r="J11" s="103"/>
      <c r="K11" s="103"/>
      <c r="L11" s="103"/>
      <c r="M11" s="103"/>
      <c r="N11" s="103"/>
      <c r="O11" s="103"/>
      <c r="P11" s="103"/>
      <c r="R11" s="103"/>
      <c r="S11" s="103"/>
      <c r="T11" s="103"/>
      <c r="U11" s="103"/>
      <c r="V11" s="103"/>
      <c r="W11" s="103"/>
      <c r="X11" s="103"/>
      <c r="Z11" s="103"/>
      <c r="AA11" s="103"/>
      <c r="AB11" s="103"/>
      <c r="AC11" s="103"/>
      <c r="AD11" s="103"/>
      <c r="AE11" s="103"/>
      <c r="AF11" s="103"/>
      <c r="AH11" s="103"/>
      <c r="AI11" s="103"/>
      <c r="AJ11" s="103"/>
      <c r="AK11" s="103"/>
      <c r="AL11" s="103"/>
      <c r="AM11" s="103"/>
      <c r="AN11" s="103"/>
      <c r="AP11" s="103"/>
      <c r="AQ11" s="103"/>
      <c r="AR11" s="103"/>
      <c r="AS11" s="103"/>
      <c r="AT11" s="103"/>
      <c r="AU11" s="103"/>
      <c r="AV11" s="103"/>
    </row>
    <row r="12" spans="1:48" ht="27.75" customHeight="1" x14ac:dyDescent="0.3">
      <c r="B12" s="3" t="s">
        <v>6</v>
      </c>
      <c r="C12" s="106" t="s">
        <v>81</v>
      </c>
      <c r="D12" s="107"/>
      <c r="E12" s="107"/>
      <c r="F12" s="107"/>
      <c r="G12" s="107"/>
      <c r="H12" s="108"/>
      <c r="J12" s="3" t="s">
        <v>12</v>
      </c>
      <c r="K12" s="106" t="s">
        <v>81</v>
      </c>
      <c r="L12" s="107"/>
      <c r="M12" s="107"/>
      <c r="N12" s="107"/>
      <c r="O12" s="107"/>
      <c r="P12" s="108"/>
      <c r="R12" s="16" t="s">
        <v>13</v>
      </c>
      <c r="S12" s="106" t="s">
        <v>81</v>
      </c>
      <c r="T12" s="107"/>
      <c r="U12" s="107"/>
      <c r="V12" s="107"/>
      <c r="W12" s="107"/>
      <c r="X12" s="108"/>
      <c r="Z12" s="16" t="s">
        <v>14</v>
      </c>
      <c r="AA12" s="106" t="s">
        <v>81</v>
      </c>
      <c r="AB12" s="107"/>
      <c r="AC12" s="107"/>
      <c r="AD12" s="107"/>
      <c r="AE12" s="107"/>
      <c r="AF12" s="108"/>
      <c r="AH12" s="16" t="s">
        <v>15</v>
      </c>
      <c r="AI12" s="106" t="s">
        <v>81</v>
      </c>
      <c r="AJ12" s="107"/>
      <c r="AK12" s="107"/>
      <c r="AL12" s="107"/>
      <c r="AM12" s="107"/>
      <c r="AN12" s="108"/>
      <c r="AP12" s="16" t="s">
        <v>16</v>
      </c>
      <c r="AQ12" s="106" t="s">
        <v>81</v>
      </c>
      <c r="AR12" s="107"/>
      <c r="AS12" s="107"/>
      <c r="AT12" s="107"/>
      <c r="AU12" s="107"/>
      <c r="AV12" s="108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4" t="s">
        <v>79</v>
      </c>
      <c r="D14" s="105"/>
      <c r="E14" s="104" t="s">
        <v>80</v>
      </c>
      <c r="F14" s="105"/>
      <c r="G14" s="104" t="s">
        <v>42</v>
      </c>
      <c r="H14" s="105"/>
      <c r="I14" s="35"/>
      <c r="J14" s="34" t="s">
        <v>0</v>
      </c>
      <c r="K14" s="104" t="s">
        <v>79</v>
      </c>
      <c r="L14" s="105"/>
      <c r="M14" s="104" t="s">
        <v>80</v>
      </c>
      <c r="N14" s="105"/>
      <c r="O14" s="104" t="s">
        <v>42</v>
      </c>
      <c r="P14" s="105"/>
      <c r="R14" s="34" t="s">
        <v>0</v>
      </c>
      <c r="S14" s="104" t="s">
        <v>79</v>
      </c>
      <c r="T14" s="105"/>
      <c r="U14" s="104" t="s">
        <v>80</v>
      </c>
      <c r="V14" s="105"/>
      <c r="W14" s="104" t="s">
        <v>42</v>
      </c>
      <c r="X14" s="105"/>
      <c r="Z14" s="34" t="s">
        <v>0</v>
      </c>
      <c r="AA14" s="104" t="s">
        <v>79</v>
      </c>
      <c r="AB14" s="105"/>
      <c r="AC14" s="104" t="s">
        <v>80</v>
      </c>
      <c r="AD14" s="105"/>
      <c r="AE14" s="104" t="s">
        <v>42</v>
      </c>
      <c r="AF14" s="105"/>
      <c r="AH14" s="34" t="s">
        <v>0</v>
      </c>
      <c r="AI14" s="104" t="s">
        <v>79</v>
      </c>
      <c r="AJ14" s="105"/>
      <c r="AK14" s="104" t="s">
        <v>80</v>
      </c>
      <c r="AL14" s="105"/>
      <c r="AM14" s="104" t="s">
        <v>42</v>
      </c>
      <c r="AN14" s="105"/>
      <c r="AP14" s="34" t="s">
        <v>0</v>
      </c>
      <c r="AQ14" s="104" t="s">
        <v>79</v>
      </c>
      <c r="AR14" s="105"/>
      <c r="AS14" s="104" t="s">
        <v>80</v>
      </c>
      <c r="AT14" s="105"/>
      <c r="AU14" s="104" t="s">
        <v>42</v>
      </c>
      <c r="AV14" s="105"/>
    </row>
    <row r="15" spans="1:48" x14ac:dyDescent="0.25">
      <c r="A15">
        <v>1</v>
      </c>
      <c r="B15" s="41">
        <f>VLOOKUP($A15,'Date Reference'!$K$6:$L$36,2,FALSE)</f>
        <v>44835</v>
      </c>
      <c r="C15" s="78">
        <v>15</v>
      </c>
      <c r="D15" s="77">
        <v>30</v>
      </c>
      <c r="E15" s="78">
        <v>15</v>
      </c>
      <c r="F15" s="77">
        <v>30</v>
      </c>
      <c r="G15" s="77">
        <v>20</v>
      </c>
      <c r="H15" s="77">
        <v>20</v>
      </c>
      <c r="J15" s="62">
        <f>VLOOKUP($A15,'Date Reference'!$K$6:$L$36,2,FALSE)</f>
        <v>44835</v>
      </c>
      <c r="K15" s="1">
        <v>22.5</v>
      </c>
      <c r="L15" s="84">
        <v>30</v>
      </c>
      <c r="M15" s="77">
        <v>22.5</v>
      </c>
      <c r="N15" s="78">
        <v>30</v>
      </c>
      <c r="O15" s="77">
        <v>20</v>
      </c>
      <c r="P15" s="77">
        <v>30</v>
      </c>
      <c r="R15" s="41">
        <f>VLOOKUP($A15,'Date Reference'!$K$6:$L$36,2,FALSE)</f>
        <v>44835</v>
      </c>
      <c r="S15" s="77">
        <v>22.5</v>
      </c>
      <c r="T15" s="78">
        <v>22.5</v>
      </c>
      <c r="U15" s="77">
        <v>22.5</v>
      </c>
      <c r="V15" s="78">
        <v>22.5</v>
      </c>
      <c r="W15" s="77">
        <v>20</v>
      </c>
      <c r="X15" s="77">
        <v>20</v>
      </c>
      <c r="Y15" s="76"/>
      <c r="Z15" s="74">
        <f>VLOOKUP($A15,'Date Reference'!$K$6:$L$36,2,FALSE)</f>
        <v>44835</v>
      </c>
      <c r="AA15" s="78">
        <v>22.5</v>
      </c>
      <c r="AB15" s="77">
        <v>30</v>
      </c>
      <c r="AC15" s="78">
        <v>22.5</v>
      </c>
      <c r="AD15" s="77">
        <v>22.5</v>
      </c>
      <c r="AE15" s="77">
        <v>30</v>
      </c>
      <c r="AF15" s="77">
        <v>40</v>
      </c>
      <c r="AG15" s="76"/>
      <c r="AH15" s="74">
        <f>VLOOKUP($A15,'Date Reference'!$K$6:$L$36,2,FALSE)</f>
        <v>44835</v>
      </c>
      <c r="AI15" s="78">
        <v>15</v>
      </c>
      <c r="AJ15" s="77">
        <v>37.5</v>
      </c>
      <c r="AK15" s="78">
        <v>15</v>
      </c>
      <c r="AL15" s="77">
        <v>45</v>
      </c>
      <c r="AM15" s="77">
        <v>20</v>
      </c>
      <c r="AN15" s="77">
        <v>40</v>
      </c>
      <c r="AO15" s="76"/>
      <c r="AP15" s="74">
        <f>VLOOKUP($A15,'Date Reference'!$K$6:$L$36,2,FALSE)</f>
        <v>44835</v>
      </c>
      <c r="AQ15" s="77">
        <v>22.5</v>
      </c>
      <c r="AR15" s="77">
        <v>37.5</v>
      </c>
      <c r="AS15" s="77">
        <v>22.5</v>
      </c>
      <c r="AT15" s="77">
        <v>37.5</v>
      </c>
      <c r="AU15" s="77">
        <v>20</v>
      </c>
      <c r="AV15" s="77">
        <v>40</v>
      </c>
    </row>
    <row r="16" spans="1:48" x14ac:dyDescent="0.25">
      <c r="A16">
        <v>2</v>
      </c>
      <c r="B16" s="41">
        <f>VLOOKUP($A16,'Date Reference'!$K$6:$L$36,2,FALSE)</f>
        <v>44836</v>
      </c>
      <c r="C16" s="78">
        <v>15</v>
      </c>
      <c r="D16" s="77">
        <v>22.5</v>
      </c>
      <c r="E16" s="78">
        <v>15</v>
      </c>
      <c r="F16" s="77">
        <v>30</v>
      </c>
      <c r="G16" s="77">
        <v>20</v>
      </c>
      <c r="H16" s="77">
        <v>20</v>
      </c>
      <c r="J16" s="62">
        <f>VLOOKUP($A16,'Date Reference'!$K$6:$L$36,2,FALSE)</f>
        <v>44836</v>
      </c>
      <c r="K16" s="1">
        <v>22.5</v>
      </c>
      <c r="L16" s="84">
        <v>30</v>
      </c>
      <c r="M16" s="77">
        <v>15</v>
      </c>
      <c r="N16" s="78">
        <v>37.5</v>
      </c>
      <c r="O16" s="77">
        <v>20</v>
      </c>
      <c r="P16" s="77">
        <v>30</v>
      </c>
      <c r="R16" s="41">
        <f>VLOOKUP($A16,'Date Reference'!$K$6:$L$36,2,FALSE)</f>
        <v>44836</v>
      </c>
      <c r="S16" s="77">
        <v>22.5</v>
      </c>
      <c r="T16" s="78">
        <v>22.5</v>
      </c>
      <c r="U16" s="77">
        <v>22.5</v>
      </c>
      <c r="V16" s="78">
        <v>15</v>
      </c>
      <c r="W16" s="77">
        <v>20</v>
      </c>
      <c r="X16" s="77">
        <v>20</v>
      </c>
      <c r="Y16" s="76"/>
      <c r="Z16" s="74">
        <f>VLOOKUP($A16,'Date Reference'!$K$6:$L$36,2,FALSE)</f>
        <v>44836</v>
      </c>
      <c r="AA16" s="78">
        <v>15</v>
      </c>
      <c r="AB16" s="77">
        <v>45</v>
      </c>
      <c r="AC16" s="78">
        <v>22.5</v>
      </c>
      <c r="AD16" s="77">
        <v>30</v>
      </c>
      <c r="AE16" s="77">
        <v>20</v>
      </c>
      <c r="AF16" s="77">
        <v>30</v>
      </c>
      <c r="AG16" s="76"/>
      <c r="AH16" s="74">
        <f>VLOOKUP($A16,'Date Reference'!$K$6:$L$36,2,FALSE)</f>
        <v>44836</v>
      </c>
      <c r="AI16" s="78">
        <v>15</v>
      </c>
      <c r="AJ16" s="77">
        <v>45</v>
      </c>
      <c r="AK16" s="78">
        <v>15</v>
      </c>
      <c r="AL16" s="77">
        <v>45</v>
      </c>
      <c r="AM16" s="77">
        <v>20</v>
      </c>
      <c r="AN16" s="77">
        <v>20</v>
      </c>
      <c r="AO16" s="76"/>
      <c r="AP16" s="74">
        <f>VLOOKUP($A16,'Date Reference'!$K$6:$L$36,2,FALSE)</f>
        <v>44836</v>
      </c>
      <c r="AQ16" s="77">
        <v>22.5</v>
      </c>
      <c r="AR16" s="77">
        <v>37.5</v>
      </c>
      <c r="AS16" s="77">
        <v>22.5</v>
      </c>
      <c r="AT16" s="77">
        <v>37.5</v>
      </c>
      <c r="AU16" s="77">
        <v>20</v>
      </c>
      <c r="AV16" s="77">
        <v>40</v>
      </c>
    </row>
    <row r="17" spans="1:48" x14ac:dyDescent="0.25">
      <c r="A17">
        <v>3</v>
      </c>
      <c r="B17" s="41">
        <f>VLOOKUP($A17,'Date Reference'!$K$6:$L$36,2,FALSE)</f>
        <v>44837</v>
      </c>
      <c r="C17" s="78">
        <v>15</v>
      </c>
      <c r="D17" s="77">
        <v>22.5</v>
      </c>
      <c r="E17" s="78">
        <v>15</v>
      </c>
      <c r="F17" s="77">
        <v>22.5</v>
      </c>
      <c r="G17" s="77">
        <v>20</v>
      </c>
      <c r="H17" s="77">
        <v>20</v>
      </c>
      <c r="J17" s="62">
        <f>VLOOKUP($A17,'Date Reference'!$K$6:$L$36,2,FALSE)</f>
        <v>44837</v>
      </c>
      <c r="K17" s="1">
        <v>22.5</v>
      </c>
      <c r="L17" s="84">
        <v>30</v>
      </c>
      <c r="M17" s="77">
        <v>15</v>
      </c>
      <c r="N17" s="78">
        <v>37.5</v>
      </c>
      <c r="O17" s="77">
        <v>20</v>
      </c>
      <c r="P17" s="77">
        <v>30</v>
      </c>
      <c r="R17" s="41">
        <f>VLOOKUP($A17,'Date Reference'!$K$6:$L$36,2,FALSE)</f>
        <v>44837</v>
      </c>
      <c r="S17" s="77">
        <v>30</v>
      </c>
      <c r="T17" s="78">
        <v>15</v>
      </c>
      <c r="U17" s="77">
        <v>22.5</v>
      </c>
      <c r="V17" s="78">
        <v>30</v>
      </c>
      <c r="W17" s="77">
        <v>20</v>
      </c>
      <c r="X17" s="77">
        <v>20</v>
      </c>
      <c r="Y17" s="76"/>
      <c r="Z17" s="74">
        <f>VLOOKUP($A17,'Date Reference'!$K$6:$L$36,2,FALSE)</f>
        <v>44837</v>
      </c>
      <c r="AA17" s="78">
        <v>22.5</v>
      </c>
      <c r="AB17" s="77">
        <v>30</v>
      </c>
      <c r="AC17" s="78">
        <v>15</v>
      </c>
      <c r="AD17" s="77">
        <v>37.5</v>
      </c>
      <c r="AE17" s="77">
        <v>20</v>
      </c>
      <c r="AF17" s="77">
        <v>30</v>
      </c>
      <c r="AG17" s="76"/>
      <c r="AH17" s="74">
        <f>VLOOKUP($A17,'Date Reference'!$K$6:$L$36,2,FALSE)</f>
        <v>44837</v>
      </c>
      <c r="AI17" s="78">
        <v>15</v>
      </c>
      <c r="AJ17" s="77">
        <v>45</v>
      </c>
      <c r="AK17" s="78">
        <v>22.5</v>
      </c>
      <c r="AL17" s="77">
        <v>37.5</v>
      </c>
      <c r="AM17" s="77">
        <v>20</v>
      </c>
      <c r="AN17" s="77">
        <v>50</v>
      </c>
      <c r="AO17" s="76"/>
      <c r="AP17" s="74">
        <f>VLOOKUP($A17,'Date Reference'!$K$6:$L$36,2,FALSE)</f>
        <v>44837</v>
      </c>
      <c r="AQ17" s="77">
        <v>22.5</v>
      </c>
      <c r="AR17" s="77">
        <v>30</v>
      </c>
      <c r="AS17" s="77">
        <v>22.5</v>
      </c>
      <c r="AT17" s="77">
        <v>45</v>
      </c>
      <c r="AU17" s="77">
        <v>20</v>
      </c>
      <c r="AV17" s="77">
        <v>60</v>
      </c>
    </row>
    <row r="18" spans="1:48" x14ac:dyDescent="0.25">
      <c r="A18">
        <v>4</v>
      </c>
      <c r="B18" s="41">
        <f>VLOOKUP($A18,'Date Reference'!$K$6:$L$36,2,FALSE)</f>
        <v>44838</v>
      </c>
      <c r="C18" s="78">
        <v>15</v>
      </c>
      <c r="D18" s="77">
        <v>30</v>
      </c>
      <c r="E18" s="78">
        <v>15</v>
      </c>
      <c r="F18" s="77">
        <v>22.5</v>
      </c>
      <c r="G18" s="77">
        <v>30</v>
      </c>
      <c r="H18" s="77">
        <v>20</v>
      </c>
      <c r="J18" s="62">
        <f>VLOOKUP($A18,'Date Reference'!$K$6:$L$36,2,FALSE)</f>
        <v>44838</v>
      </c>
      <c r="K18" s="1">
        <v>22.5</v>
      </c>
      <c r="L18" s="84">
        <v>15</v>
      </c>
      <c r="M18" s="77">
        <v>15</v>
      </c>
      <c r="N18" s="78">
        <v>30</v>
      </c>
      <c r="O18" s="77">
        <v>20</v>
      </c>
      <c r="P18" s="77">
        <v>30</v>
      </c>
      <c r="R18" s="41">
        <f>VLOOKUP($A18,'Date Reference'!$K$6:$L$36,2,FALSE)</f>
        <v>44838</v>
      </c>
      <c r="S18" s="77">
        <v>22.5</v>
      </c>
      <c r="T18" s="78">
        <v>30</v>
      </c>
      <c r="U18" s="77">
        <v>30</v>
      </c>
      <c r="V18" s="78">
        <v>15</v>
      </c>
      <c r="W18" s="77">
        <v>20</v>
      </c>
      <c r="X18" s="77">
        <v>20</v>
      </c>
      <c r="Y18" s="76"/>
      <c r="Z18" s="74">
        <f>VLOOKUP($A18,'Date Reference'!$K$6:$L$36,2,FALSE)</f>
        <v>44838</v>
      </c>
      <c r="AA18" s="78">
        <v>30</v>
      </c>
      <c r="AB18" s="77">
        <v>22.5</v>
      </c>
      <c r="AC18" s="78">
        <v>22.5</v>
      </c>
      <c r="AD18" s="77">
        <v>30</v>
      </c>
      <c r="AE18" s="77">
        <v>20</v>
      </c>
      <c r="AF18" s="77">
        <v>30</v>
      </c>
      <c r="AG18" s="76"/>
      <c r="AH18" s="74">
        <f>VLOOKUP($A18,'Date Reference'!$K$6:$L$36,2,FALSE)</f>
        <v>44838</v>
      </c>
      <c r="AI18" s="78">
        <v>15</v>
      </c>
      <c r="AJ18" s="77">
        <v>45</v>
      </c>
      <c r="AK18" s="78">
        <v>15</v>
      </c>
      <c r="AL18" s="77">
        <v>45</v>
      </c>
      <c r="AM18" s="77">
        <v>20</v>
      </c>
      <c r="AN18" s="77">
        <v>40</v>
      </c>
      <c r="AO18" s="76"/>
      <c r="AP18" s="74">
        <f>VLOOKUP($A18,'Date Reference'!$K$6:$L$36,2,FALSE)</f>
        <v>44838</v>
      </c>
      <c r="AQ18" s="77">
        <v>22.5</v>
      </c>
      <c r="AR18" s="77">
        <v>37.5</v>
      </c>
      <c r="AS18" s="77">
        <v>22.5</v>
      </c>
      <c r="AT18" s="77">
        <v>52.5</v>
      </c>
      <c r="AU18" s="77">
        <v>20</v>
      </c>
      <c r="AV18" s="77">
        <v>50</v>
      </c>
    </row>
    <row r="19" spans="1:48" x14ac:dyDescent="0.25">
      <c r="A19">
        <v>5</v>
      </c>
      <c r="B19" s="41">
        <f>VLOOKUP($A19,'Date Reference'!$K$6:$L$36,2,FALSE)</f>
        <v>44839</v>
      </c>
      <c r="C19" s="77">
        <v>15</v>
      </c>
      <c r="D19" s="77">
        <v>22.5</v>
      </c>
      <c r="E19" s="77">
        <v>15</v>
      </c>
      <c r="F19" s="77">
        <v>30</v>
      </c>
      <c r="G19" s="77">
        <v>20</v>
      </c>
      <c r="H19" s="77">
        <v>20</v>
      </c>
      <c r="J19" s="62">
        <f>VLOOKUP($A19,'Date Reference'!$K$6:$L$36,2,FALSE)</f>
        <v>44839</v>
      </c>
      <c r="K19" s="1">
        <v>22.5</v>
      </c>
      <c r="L19" s="1">
        <v>22.5</v>
      </c>
      <c r="M19" s="77">
        <v>22.5</v>
      </c>
      <c r="N19" s="77">
        <v>30</v>
      </c>
      <c r="O19" s="77">
        <v>20</v>
      </c>
      <c r="P19" s="77">
        <v>30</v>
      </c>
      <c r="R19" s="41">
        <f>VLOOKUP($A19,'Date Reference'!$K$6:$L$36,2,FALSE)</f>
        <v>44839</v>
      </c>
      <c r="S19" s="77">
        <v>30</v>
      </c>
      <c r="T19" s="77">
        <v>22.5</v>
      </c>
      <c r="U19" s="77">
        <v>30</v>
      </c>
      <c r="V19" s="77">
        <v>30</v>
      </c>
      <c r="W19" s="77">
        <v>20</v>
      </c>
      <c r="X19" s="77">
        <v>20</v>
      </c>
      <c r="Y19" s="76"/>
      <c r="Z19" s="74">
        <f>VLOOKUP($A19,'Date Reference'!$K$6:$L$36,2,FALSE)</f>
        <v>44839</v>
      </c>
      <c r="AA19" s="77">
        <v>15</v>
      </c>
      <c r="AB19" s="77">
        <v>37.5</v>
      </c>
      <c r="AC19" s="77">
        <v>15</v>
      </c>
      <c r="AD19" s="77">
        <v>37.5</v>
      </c>
      <c r="AE19" s="77">
        <v>20</v>
      </c>
      <c r="AF19" s="77">
        <v>30</v>
      </c>
      <c r="AG19" s="76"/>
      <c r="AH19" s="74">
        <f>VLOOKUP($A19,'Date Reference'!$K$6:$L$36,2,FALSE)</f>
        <v>44839</v>
      </c>
      <c r="AI19" s="77">
        <v>22.5</v>
      </c>
      <c r="AJ19" s="77">
        <v>37.5</v>
      </c>
      <c r="AK19" s="77">
        <v>15</v>
      </c>
      <c r="AL19" s="77">
        <v>45</v>
      </c>
      <c r="AM19" s="77">
        <v>20</v>
      </c>
      <c r="AN19" s="77">
        <v>50</v>
      </c>
      <c r="AO19" s="76"/>
      <c r="AP19" s="74">
        <f>VLOOKUP($A19,'Date Reference'!$K$6:$L$36,2,FALSE)</f>
        <v>44839</v>
      </c>
      <c r="AQ19" s="77">
        <v>22.5</v>
      </c>
      <c r="AR19" s="77">
        <v>45</v>
      </c>
      <c r="AS19" s="77">
        <v>22.5</v>
      </c>
      <c r="AT19" s="77">
        <v>45</v>
      </c>
      <c r="AU19" s="77">
        <v>20</v>
      </c>
      <c r="AV19" s="77">
        <v>50</v>
      </c>
    </row>
    <row r="20" spans="1:48" x14ac:dyDescent="0.25">
      <c r="A20">
        <v>6</v>
      </c>
      <c r="B20" s="41">
        <f>VLOOKUP($A20,'Date Reference'!$K$6:$L$36,2,FALSE)</f>
        <v>44840</v>
      </c>
      <c r="C20" s="77">
        <v>15</v>
      </c>
      <c r="D20" s="77">
        <v>22.5</v>
      </c>
      <c r="E20" s="77">
        <v>15</v>
      </c>
      <c r="F20" s="77">
        <v>15</v>
      </c>
      <c r="G20" s="77">
        <v>20</v>
      </c>
      <c r="H20" s="77">
        <v>30</v>
      </c>
      <c r="J20" s="62">
        <f>VLOOKUP($A20,'Date Reference'!$K$6:$L$36,2,FALSE)</f>
        <v>44840</v>
      </c>
      <c r="K20" s="1">
        <v>22.5</v>
      </c>
      <c r="L20" s="1">
        <v>22.5</v>
      </c>
      <c r="M20" s="77">
        <v>22.5</v>
      </c>
      <c r="N20" s="77">
        <v>30</v>
      </c>
      <c r="O20" s="77">
        <v>20</v>
      </c>
      <c r="P20" s="77">
        <v>30</v>
      </c>
      <c r="R20" s="41">
        <f>VLOOKUP($A20,'Date Reference'!$K$6:$L$36,2,FALSE)</f>
        <v>44840</v>
      </c>
      <c r="S20" s="77">
        <v>22.5</v>
      </c>
      <c r="T20" s="77">
        <v>30</v>
      </c>
      <c r="U20" s="77">
        <v>22.5</v>
      </c>
      <c r="V20" s="77">
        <v>22.5</v>
      </c>
      <c r="W20" s="77">
        <v>50</v>
      </c>
      <c r="X20" s="79">
        <v>0</v>
      </c>
      <c r="Y20" s="76"/>
      <c r="Z20" s="74">
        <f>VLOOKUP($A20,'Date Reference'!$K$6:$L$36,2,FALSE)</f>
        <v>44840</v>
      </c>
      <c r="AA20" s="77">
        <v>15</v>
      </c>
      <c r="AB20" s="77">
        <v>37.5</v>
      </c>
      <c r="AC20" s="77">
        <v>15</v>
      </c>
      <c r="AD20" s="77">
        <v>37.5</v>
      </c>
      <c r="AE20" s="77">
        <v>20</v>
      </c>
      <c r="AF20" s="77">
        <v>30</v>
      </c>
      <c r="AG20" s="76"/>
      <c r="AH20" s="74">
        <f>VLOOKUP($A20,'Date Reference'!$K$6:$L$36,2,FALSE)</f>
        <v>44840</v>
      </c>
      <c r="AI20" s="77">
        <v>15</v>
      </c>
      <c r="AJ20" s="77">
        <v>37.5</v>
      </c>
      <c r="AK20" s="77">
        <v>15</v>
      </c>
      <c r="AL20" s="77">
        <v>45</v>
      </c>
      <c r="AM20" s="77">
        <v>20</v>
      </c>
      <c r="AN20" s="77">
        <v>50</v>
      </c>
      <c r="AO20" s="76"/>
      <c r="AP20" s="74">
        <f>VLOOKUP($A20,'Date Reference'!$K$6:$L$36,2,FALSE)</f>
        <v>44840</v>
      </c>
      <c r="AQ20" s="77">
        <v>22.5</v>
      </c>
      <c r="AR20" s="77">
        <v>45</v>
      </c>
      <c r="AS20" s="77">
        <v>22.5</v>
      </c>
      <c r="AT20" s="77">
        <v>45</v>
      </c>
      <c r="AU20" s="77">
        <v>20</v>
      </c>
      <c r="AV20" s="77">
        <v>50</v>
      </c>
    </row>
    <row r="21" spans="1:48" x14ac:dyDescent="0.25">
      <c r="A21">
        <v>7</v>
      </c>
      <c r="B21" s="41">
        <f>VLOOKUP($A21,'Date Reference'!$K$6:$L$36,2,FALSE)</f>
        <v>44841</v>
      </c>
      <c r="C21" s="77">
        <v>15</v>
      </c>
      <c r="D21" s="1">
        <v>22.5</v>
      </c>
      <c r="E21" s="77">
        <v>15</v>
      </c>
      <c r="F21" s="1">
        <v>22.5</v>
      </c>
      <c r="G21" s="77">
        <v>20</v>
      </c>
      <c r="H21" s="77">
        <v>20</v>
      </c>
      <c r="J21" s="62">
        <f>VLOOKUP($A21,'Date Reference'!$K$6:$L$36,2,FALSE)</f>
        <v>44841</v>
      </c>
      <c r="K21" s="1">
        <v>15</v>
      </c>
      <c r="L21" s="1">
        <v>30</v>
      </c>
      <c r="M21" s="77">
        <v>15</v>
      </c>
      <c r="N21" s="77">
        <v>37.5</v>
      </c>
      <c r="O21" s="77">
        <v>20</v>
      </c>
      <c r="P21" s="77">
        <v>30</v>
      </c>
      <c r="R21" s="41">
        <f>VLOOKUP($A21,'Date Reference'!$K$6:$L$36,2,FALSE)</f>
        <v>44841</v>
      </c>
      <c r="S21" s="77">
        <v>22.5</v>
      </c>
      <c r="T21" s="77">
        <v>22.5</v>
      </c>
      <c r="U21" s="77">
        <v>30</v>
      </c>
      <c r="V21" s="77">
        <v>37.5</v>
      </c>
      <c r="W21" s="77">
        <v>20</v>
      </c>
      <c r="X21" s="77">
        <v>30</v>
      </c>
      <c r="Y21" s="76"/>
      <c r="Z21" s="74">
        <f>VLOOKUP($A21,'Date Reference'!$K$6:$L$36,2,FALSE)</f>
        <v>44841</v>
      </c>
      <c r="AA21" s="77">
        <v>15</v>
      </c>
      <c r="AB21" s="77">
        <v>37.5</v>
      </c>
      <c r="AC21" s="77">
        <v>22.5</v>
      </c>
      <c r="AD21" s="77">
        <v>22.5</v>
      </c>
      <c r="AE21" s="77">
        <v>20</v>
      </c>
      <c r="AF21" s="77">
        <v>30</v>
      </c>
      <c r="AG21" s="76"/>
      <c r="AH21" s="74">
        <f>VLOOKUP($A21,'Date Reference'!$K$6:$L$36,2,FALSE)</f>
        <v>44841</v>
      </c>
      <c r="AI21" s="77">
        <v>15</v>
      </c>
      <c r="AJ21" s="77">
        <v>45</v>
      </c>
      <c r="AK21" s="77">
        <v>15</v>
      </c>
      <c r="AL21" s="77">
        <v>45</v>
      </c>
      <c r="AM21" s="77">
        <v>20</v>
      </c>
      <c r="AN21" s="77">
        <v>40</v>
      </c>
      <c r="AO21" s="76"/>
      <c r="AP21" s="74">
        <f>VLOOKUP($A21,'Date Reference'!$K$6:$L$36,2,FALSE)</f>
        <v>44841</v>
      </c>
      <c r="AQ21" s="77">
        <v>22.5</v>
      </c>
      <c r="AR21" s="77">
        <v>45</v>
      </c>
      <c r="AS21" s="77">
        <v>22.5</v>
      </c>
      <c r="AT21" s="77">
        <v>52.5</v>
      </c>
      <c r="AU21" s="77">
        <v>20</v>
      </c>
      <c r="AV21" s="77">
        <v>60</v>
      </c>
    </row>
    <row r="22" spans="1:48" x14ac:dyDescent="0.25">
      <c r="A22">
        <v>8</v>
      </c>
      <c r="B22" s="41">
        <f>VLOOKUP($A22,'Date Reference'!$K$6:$L$36,2,FALSE)</f>
        <v>44842</v>
      </c>
      <c r="C22" s="77">
        <v>15</v>
      </c>
      <c r="D22" s="77">
        <v>30</v>
      </c>
      <c r="E22" s="77">
        <v>15</v>
      </c>
      <c r="F22" s="77">
        <v>30</v>
      </c>
      <c r="G22" s="77">
        <v>20</v>
      </c>
      <c r="H22" s="77">
        <v>30</v>
      </c>
      <c r="J22" s="62">
        <f>VLOOKUP($A22,'Date Reference'!$K$6:$L$36,2,FALSE)</f>
        <v>44842</v>
      </c>
      <c r="K22" s="1">
        <v>7.5</v>
      </c>
      <c r="L22" s="1">
        <v>45</v>
      </c>
      <c r="M22" s="77">
        <v>15</v>
      </c>
      <c r="N22" s="77">
        <v>37.5</v>
      </c>
      <c r="O22" s="77">
        <v>20</v>
      </c>
      <c r="P22" s="77">
        <v>30</v>
      </c>
      <c r="R22" s="41">
        <f>VLOOKUP($A22,'Date Reference'!$K$6:$L$36,2,FALSE)</f>
        <v>44842</v>
      </c>
      <c r="S22" s="77">
        <v>22.5</v>
      </c>
      <c r="T22" s="77">
        <v>22.5</v>
      </c>
      <c r="U22" s="77">
        <v>22.5</v>
      </c>
      <c r="V22" s="77">
        <v>30</v>
      </c>
      <c r="W22" s="77">
        <v>20</v>
      </c>
      <c r="X22" s="77">
        <v>20</v>
      </c>
      <c r="Y22" s="76"/>
      <c r="Z22" s="74">
        <f>VLOOKUP($A22,'Date Reference'!$K$6:$L$36,2,FALSE)</f>
        <v>44842</v>
      </c>
      <c r="AA22" s="77">
        <v>15</v>
      </c>
      <c r="AB22" s="77">
        <v>37.5</v>
      </c>
      <c r="AC22" s="77">
        <v>15</v>
      </c>
      <c r="AD22" s="77">
        <v>37.5</v>
      </c>
      <c r="AE22" s="77">
        <v>20</v>
      </c>
      <c r="AF22" s="77">
        <v>30</v>
      </c>
      <c r="AG22" s="76"/>
      <c r="AH22" s="74">
        <f>VLOOKUP($A22,'Date Reference'!$K$6:$L$36,2,FALSE)</f>
        <v>44842</v>
      </c>
      <c r="AI22" s="77">
        <v>15</v>
      </c>
      <c r="AJ22" s="77">
        <v>45</v>
      </c>
      <c r="AK22" s="77">
        <v>30</v>
      </c>
      <c r="AL22" s="77">
        <v>30</v>
      </c>
      <c r="AM22" s="77">
        <v>30</v>
      </c>
      <c r="AN22" s="77">
        <v>40</v>
      </c>
      <c r="AO22" s="76"/>
      <c r="AP22" s="74">
        <f>VLOOKUP($A22,'Date Reference'!$K$6:$L$36,2,FALSE)</f>
        <v>44842</v>
      </c>
      <c r="AQ22" s="77">
        <v>22.5</v>
      </c>
      <c r="AR22" s="77">
        <v>45</v>
      </c>
      <c r="AS22" s="77">
        <v>22.5</v>
      </c>
      <c r="AT22" s="77">
        <v>52.5</v>
      </c>
      <c r="AU22" s="77">
        <v>20</v>
      </c>
      <c r="AV22" s="77">
        <v>60</v>
      </c>
    </row>
    <row r="23" spans="1:48" x14ac:dyDescent="0.25">
      <c r="A23">
        <v>9</v>
      </c>
      <c r="B23" s="41">
        <f>VLOOKUP($A23,'Date Reference'!$K$6:$L$36,2,FALSE)</f>
        <v>44843</v>
      </c>
      <c r="C23" s="77">
        <v>15</v>
      </c>
      <c r="D23" s="77">
        <v>30</v>
      </c>
      <c r="E23" s="77">
        <v>15</v>
      </c>
      <c r="F23" s="77">
        <v>30</v>
      </c>
      <c r="G23" s="77">
        <v>20</v>
      </c>
      <c r="H23" s="77">
        <v>30</v>
      </c>
      <c r="J23" s="62">
        <f>VLOOKUP($A23,'Date Reference'!$K$6:$L$36,2,FALSE)</f>
        <v>44843</v>
      </c>
      <c r="K23" s="1">
        <v>22.5</v>
      </c>
      <c r="L23" s="1">
        <v>30</v>
      </c>
      <c r="M23" s="77">
        <v>15</v>
      </c>
      <c r="N23" s="77">
        <v>37.5</v>
      </c>
      <c r="O23" s="77">
        <v>20</v>
      </c>
      <c r="P23" s="77">
        <v>40</v>
      </c>
      <c r="R23" s="41">
        <f>VLOOKUP($A23,'Date Reference'!$K$6:$L$36,2,FALSE)</f>
        <v>44843</v>
      </c>
      <c r="S23" s="77">
        <v>22.5</v>
      </c>
      <c r="T23" s="77">
        <v>22.5</v>
      </c>
      <c r="U23" s="77">
        <v>15</v>
      </c>
      <c r="V23" s="77">
        <v>30</v>
      </c>
      <c r="W23" s="77">
        <v>20</v>
      </c>
      <c r="X23" s="77">
        <v>20</v>
      </c>
      <c r="Y23" s="76"/>
      <c r="Z23" s="74">
        <f>VLOOKUP($A23,'Date Reference'!$K$6:$L$36,2,FALSE)</f>
        <v>44843</v>
      </c>
      <c r="AA23" s="77">
        <v>22.5</v>
      </c>
      <c r="AB23" s="77">
        <v>30</v>
      </c>
      <c r="AC23" s="77">
        <v>15</v>
      </c>
      <c r="AD23" s="77">
        <v>37.5</v>
      </c>
      <c r="AE23" s="77">
        <v>20</v>
      </c>
      <c r="AF23" s="77">
        <v>30</v>
      </c>
      <c r="AG23" s="76"/>
      <c r="AH23" s="74">
        <f>VLOOKUP($A23,'Date Reference'!$K$6:$L$36,2,FALSE)</f>
        <v>44843</v>
      </c>
      <c r="AI23" s="77">
        <v>15</v>
      </c>
      <c r="AJ23" s="77">
        <v>45</v>
      </c>
      <c r="AK23" s="77">
        <v>15</v>
      </c>
      <c r="AL23" s="77">
        <v>45</v>
      </c>
      <c r="AM23" s="77">
        <v>20</v>
      </c>
      <c r="AN23" s="77">
        <v>50</v>
      </c>
      <c r="AO23" s="76"/>
      <c r="AP23" s="74">
        <f>VLOOKUP($A23,'Date Reference'!$K$6:$L$36,2,FALSE)</f>
        <v>44843</v>
      </c>
      <c r="AQ23" s="77">
        <v>22.5</v>
      </c>
      <c r="AR23" s="77">
        <v>45</v>
      </c>
      <c r="AS23" s="77">
        <v>22.5</v>
      </c>
      <c r="AT23" s="77">
        <v>52.5</v>
      </c>
      <c r="AU23" s="77">
        <v>20</v>
      </c>
      <c r="AV23" s="77">
        <v>60</v>
      </c>
    </row>
    <row r="24" spans="1:48" x14ac:dyDescent="0.25">
      <c r="A24">
        <v>10</v>
      </c>
      <c r="B24" s="41">
        <f>VLOOKUP($A24,'Date Reference'!$K$6:$L$36,2,FALSE)</f>
        <v>44844</v>
      </c>
      <c r="C24" s="77">
        <v>15</v>
      </c>
      <c r="D24" s="77">
        <v>30</v>
      </c>
      <c r="E24" s="77">
        <v>15</v>
      </c>
      <c r="F24" s="77">
        <v>30</v>
      </c>
      <c r="G24" s="77">
        <v>20</v>
      </c>
      <c r="H24" s="77">
        <v>20</v>
      </c>
      <c r="J24" s="62">
        <f>VLOOKUP($A24,'Date Reference'!$K$6:$L$36,2,FALSE)</f>
        <v>44844</v>
      </c>
      <c r="K24" s="1">
        <v>22.5</v>
      </c>
      <c r="L24" s="1">
        <v>30</v>
      </c>
      <c r="M24" s="77">
        <v>15</v>
      </c>
      <c r="N24" s="77">
        <v>37.5</v>
      </c>
      <c r="O24" s="77">
        <v>20</v>
      </c>
      <c r="P24" s="77">
        <v>30</v>
      </c>
      <c r="R24" s="41">
        <f>VLOOKUP($A24,'Date Reference'!$K$6:$L$36,2,FALSE)</f>
        <v>44844</v>
      </c>
      <c r="S24" s="77">
        <v>22.5</v>
      </c>
      <c r="T24" s="77">
        <v>22.5</v>
      </c>
      <c r="U24" s="77">
        <v>15</v>
      </c>
      <c r="V24" s="77">
        <v>37.5</v>
      </c>
      <c r="W24" s="77">
        <v>30</v>
      </c>
      <c r="X24" s="77">
        <v>10</v>
      </c>
      <c r="Y24" s="76"/>
      <c r="Z24" s="74">
        <f>VLOOKUP($A24,'Date Reference'!$K$6:$L$36,2,FALSE)</f>
        <v>44844</v>
      </c>
      <c r="AA24" s="77">
        <v>22.5</v>
      </c>
      <c r="AB24" s="77">
        <v>30</v>
      </c>
      <c r="AC24" s="77">
        <v>15</v>
      </c>
      <c r="AD24" s="77">
        <v>30</v>
      </c>
      <c r="AE24" s="77">
        <v>20</v>
      </c>
      <c r="AF24" s="77">
        <v>30</v>
      </c>
      <c r="AG24" s="76"/>
      <c r="AH24" s="74">
        <f>VLOOKUP($A24,'Date Reference'!$K$6:$L$36,2,FALSE)</f>
        <v>44844</v>
      </c>
      <c r="AI24" s="77">
        <v>7.5</v>
      </c>
      <c r="AJ24" s="77">
        <v>45</v>
      </c>
      <c r="AK24" s="77">
        <v>15</v>
      </c>
      <c r="AL24" s="77">
        <v>37.5</v>
      </c>
      <c r="AM24" s="77">
        <v>20</v>
      </c>
      <c r="AN24" s="77">
        <v>50</v>
      </c>
      <c r="AO24" s="76"/>
      <c r="AP24" s="74">
        <f>VLOOKUP($A24,'Date Reference'!$K$6:$L$36,2,FALSE)</f>
        <v>44844</v>
      </c>
      <c r="AQ24" s="77">
        <v>22.5</v>
      </c>
      <c r="AR24" s="77">
        <v>52.5</v>
      </c>
      <c r="AS24" s="77">
        <v>22.5</v>
      </c>
      <c r="AT24" s="77">
        <v>45</v>
      </c>
      <c r="AU24" s="77">
        <v>20</v>
      </c>
      <c r="AV24" s="77">
        <v>50</v>
      </c>
    </row>
    <row r="25" spans="1:48" x14ac:dyDescent="0.25">
      <c r="A25">
        <v>11</v>
      </c>
      <c r="B25" s="41">
        <f>VLOOKUP($A25,'Date Reference'!$K$6:$L$36,2,FALSE)</f>
        <v>44845</v>
      </c>
      <c r="C25" s="77">
        <v>15</v>
      </c>
      <c r="D25" s="79">
        <v>22.5</v>
      </c>
      <c r="E25" s="77">
        <v>15</v>
      </c>
      <c r="F25" s="77">
        <v>30</v>
      </c>
      <c r="G25" s="77">
        <v>20</v>
      </c>
      <c r="H25" s="77">
        <v>20</v>
      </c>
      <c r="J25" s="62">
        <f>VLOOKUP($A25,'Date Reference'!$K$6:$L$36,2,FALSE)</f>
        <v>44845</v>
      </c>
      <c r="K25" s="1">
        <v>22.5</v>
      </c>
      <c r="L25" s="1">
        <v>30</v>
      </c>
      <c r="M25" s="77">
        <v>15</v>
      </c>
      <c r="N25" s="77">
        <v>37.5</v>
      </c>
      <c r="O25" s="77">
        <v>20</v>
      </c>
      <c r="P25" s="77">
        <v>30</v>
      </c>
      <c r="R25" s="41">
        <f>VLOOKUP($A25,'Date Reference'!$K$6:$L$36,2,FALSE)</f>
        <v>44845</v>
      </c>
      <c r="S25" s="77">
        <v>22.5</v>
      </c>
      <c r="T25" s="77">
        <v>22.5</v>
      </c>
      <c r="U25" s="77">
        <v>22.5</v>
      </c>
      <c r="V25" s="77">
        <v>22.5</v>
      </c>
      <c r="W25" s="77">
        <v>30</v>
      </c>
      <c r="X25" s="77">
        <v>20</v>
      </c>
      <c r="Y25" s="76"/>
      <c r="Z25" s="74">
        <f>VLOOKUP($A25,'Date Reference'!$K$6:$L$36,2,FALSE)</f>
        <v>44845</v>
      </c>
      <c r="AA25" s="77">
        <v>37.5</v>
      </c>
      <c r="AB25" s="77">
        <v>15</v>
      </c>
      <c r="AC25" s="77">
        <v>30</v>
      </c>
      <c r="AD25" s="77">
        <v>22.5</v>
      </c>
      <c r="AE25" s="77">
        <v>20</v>
      </c>
      <c r="AF25" s="77">
        <v>30</v>
      </c>
      <c r="AG25" s="76"/>
      <c r="AH25" s="74">
        <f>VLOOKUP($A25,'Date Reference'!$K$6:$L$36,2,FALSE)</f>
        <v>44845</v>
      </c>
      <c r="AI25" s="77">
        <v>22.5</v>
      </c>
      <c r="AJ25" s="77">
        <v>22.5</v>
      </c>
      <c r="AK25" s="77">
        <v>15</v>
      </c>
      <c r="AL25" s="77">
        <v>45</v>
      </c>
      <c r="AM25" s="77">
        <v>20</v>
      </c>
      <c r="AN25" s="77">
        <v>50</v>
      </c>
      <c r="AO25" s="76"/>
      <c r="AP25" s="74">
        <f>VLOOKUP($A25,'Date Reference'!$K$6:$L$36,2,FALSE)</f>
        <v>44845</v>
      </c>
      <c r="AQ25" s="77">
        <v>15</v>
      </c>
      <c r="AR25" s="77">
        <v>52.5</v>
      </c>
      <c r="AS25" s="77">
        <v>15</v>
      </c>
      <c r="AT25" s="77">
        <v>45</v>
      </c>
      <c r="AU25" s="77">
        <v>30</v>
      </c>
      <c r="AV25" s="77">
        <v>50</v>
      </c>
    </row>
    <row r="26" spans="1:48" x14ac:dyDescent="0.25">
      <c r="A26">
        <v>12</v>
      </c>
      <c r="B26" s="41">
        <f>VLOOKUP($A26,'Date Reference'!$K$6:$L$36,2,FALSE)</f>
        <v>44846</v>
      </c>
      <c r="C26" s="77">
        <v>15</v>
      </c>
      <c r="D26" s="77">
        <v>30</v>
      </c>
      <c r="E26" s="77">
        <v>15</v>
      </c>
      <c r="F26" s="79">
        <v>22.5</v>
      </c>
      <c r="G26" s="77">
        <v>20</v>
      </c>
      <c r="H26" s="77">
        <v>20</v>
      </c>
      <c r="J26" s="62">
        <f>VLOOKUP($A26,'Date Reference'!$K$6:$L$36,2,FALSE)</f>
        <v>44846</v>
      </c>
      <c r="K26" s="1">
        <v>22.5</v>
      </c>
      <c r="L26" s="1">
        <v>30</v>
      </c>
      <c r="M26" s="77">
        <v>15</v>
      </c>
      <c r="N26" s="77">
        <v>37.5</v>
      </c>
      <c r="O26" s="77">
        <v>20</v>
      </c>
      <c r="P26" s="77">
        <v>30</v>
      </c>
      <c r="R26" s="41">
        <f>VLOOKUP($A26,'Date Reference'!$K$6:$L$36,2,FALSE)</f>
        <v>44846</v>
      </c>
      <c r="S26" s="77">
        <v>30</v>
      </c>
      <c r="T26" s="77">
        <v>22.5</v>
      </c>
      <c r="U26" s="77">
        <v>30</v>
      </c>
      <c r="V26" s="77">
        <v>22.5</v>
      </c>
      <c r="W26" s="77">
        <v>40</v>
      </c>
      <c r="X26" s="77">
        <v>10</v>
      </c>
      <c r="Y26" s="76"/>
      <c r="Z26" s="74">
        <f>VLOOKUP($A26,'Date Reference'!$K$6:$L$36,2,FALSE)</f>
        <v>44846</v>
      </c>
      <c r="AA26" s="77">
        <v>22.5</v>
      </c>
      <c r="AB26" s="77">
        <v>30</v>
      </c>
      <c r="AC26" s="77">
        <v>15</v>
      </c>
      <c r="AD26" s="77">
        <v>45</v>
      </c>
      <c r="AE26" s="77">
        <v>20</v>
      </c>
      <c r="AF26" s="77">
        <v>40</v>
      </c>
      <c r="AG26" s="76"/>
      <c r="AH26" s="74">
        <f>VLOOKUP($A26,'Date Reference'!$K$6:$L$36,2,FALSE)</f>
        <v>44846</v>
      </c>
      <c r="AI26" s="77">
        <v>15</v>
      </c>
      <c r="AJ26" s="77">
        <v>30</v>
      </c>
      <c r="AK26" s="77">
        <v>15</v>
      </c>
      <c r="AL26" s="77">
        <v>30</v>
      </c>
      <c r="AM26" s="77">
        <v>20</v>
      </c>
      <c r="AN26" s="77">
        <v>40</v>
      </c>
      <c r="AO26" s="76"/>
      <c r="AP26" s="74">
        <f>VLOOKUP($A26,'Date Reference'!$K$6:$L$36,2,FALSE)</f>
        <v>44846</v>
      </c>
      <c r="AQ26" s="77">
        <v>15</v>
      </c>
      <c r="AR26" s="77">
        <v>37.5</v>
      </c>
      <c r="AS26" s="77">
        <v>15</v>
      </c>
      <c r="AT26" s="77">
        <v>52.5</v>
      </c>
      <c r="AU26" s="77">
        <v>20</v>
      </c>
      <c r="AV26" s="77">
        <v>50</v>
      </c>
    </row>
    <row r="27" spans="1:48" x14ac:dyDescent="0.25">
      <c r="A27">
        <v>13</v>
      </c>
      <c r="B27" s="41">
        <f>VLOOKUP($A27,'Date Reference'!$K$6:$L$36,2,FALSE)</f>
        <v>44847</v>
      </c>
      <c r="C27" s="77">
        <v>15</v>
      </c>
      <c r="D27" s="79">
        <v>22.5</v>
      </c>
      <c r="E27" s="77">
        <v>15</v>
      </c>
      <c r="F27" s="77">
        <v>30</v>
      </c>
      <c r="G27" s="77">
        <v>20</v>
      </c>
      <c r="H27" s="77">
        <v>20</v>
      </c>
      <c r="J27" s="62">
        <f>VLOOKUP($A27,'Date Reference'!$K$6:$L$36,2,FALSE)</f>
        <v>44847</v>
      </c>
      <c r="K27" s="1">
        <v>22.5</v>
      </c>
      <c r="L27" s="1">
        <v>30</v>
      </c>
      <c r="M27" s="77">
        <v>22.5</v>
      </c>
      <c r="N27" s="77">
        <v>30</v>
      </c>
      <c r="O27" s="77">
        <v>20</v>
      </c>
      <c r="P27" s="77">
        <v>30</v>
      </c>
      <c r="R27" s="41">
        <f>VLOOKUP($A27,'Date Reference'!$K$6:$L$36,2,FALSE)</f>
        <v>44847</v>
      </c>
      <c r="S27" s="77">
        <v>37.5</v>
      </c>
      <c r="T27" s="77">
        <v>15</v>
      </c>
      <c r="U27" s="77">
        <v>30</v>
      </c>
      <c r="V27" s="77">
        <v>15</v>
      </c>
      <c r="W27" s="77">
        <v>30</v>
      </c>
      <c r="X27" s="77">
        <v>20</v>
      </c>
      <c r="Y27" s="76"/>
      <c r="Z27" s="74">
        <f>VLOOKUP($A27,'Date Reference'!$K$6:$L$36,2,FALSE)</f>
        <v>44847</v>
      </c>
      <c r="AA27" s="77">
        <v>15</v>
      </c>
      <c r="AB27" s="77">
        <v>45</v>
      </c>
      <c r="AC27" s="77">
        <v>15</v>
      </c>
      <c r="AD27" s="77">
        <v>52.5</v>
      </c>
      <c r="AE27" s="77">
        <v>20</v>
      </c>
      <c r="AF27" s="77">
        <v>20</v>
      </c>
      <c r="AG27" s="76"/>
      <c r="AH27" s="74">
        <f>VLOOKUP($A27,'Date Reference'!$K$6:$L$36,2,FALSE)</f>
        <v>44847</v>
      </c>
      <c r="AI27" s="77">
        <v>15</v>
      </c>
      <c r="AJ27" s="77">
        <v>30</v>
      </c>
      <c r="AK27" s="77">
        <v>15</v>
      </c>
      <c r="AL27" s="77">
        <v>37.5</v>
      </c>
      <c r="AM27" s="77">
        <v>20</v>
      </c>
      <c r="AN27" s="77">
        <v>40</v>
      </c>
      <c r="AO27" s="76"/>
      <c r="AP27" s="74">
        <f>VLOOKUP($A27,'Date Reference'!$K$6:$L$36,2,FALSE)</f>
        <v>44847</v>
      </c>
      <c r="AQ27" s="77">
        <v>22.5</v>
      </c>
      <c r="AR27" s="77">
        <v>45</v>
      </c>
      <c r="AS27" s="77">
        <v>22.5</v>
      </c>
      <c r="AT27" s="77">
        <v>45</v>
      </c>
      <c r="AU27" s="77">
        <v>20</v>
      </c>
      <c r="AV27" s="77">
        <v>60</v>
      </c>
    </row>
    <row r="28" spans="1:48" x14ac:dyDescent="0.25">
      <c r="A28">
        <v>14</v>
      </c>
      <c r="B28" s="41">
        <f>VLOOKUP($A28,'Date Reference'!$K$6:$L$36,2,FALSE)</f>
        <v>44848</v>
      </c>
      <c r="C28" s="77">
        <v>15</v>
      </c>
      <c r="D28" s="79">
        <v>22.5</v>
      </c>
      <c r="E28" s="77">
        <v>15</v>
      </c>
      <c r="F28" s="79">
        <v>22.5</v>
      </c>
      <c r="G28" s="77">
        <v>20</v>
      </c>
      <c r="H28" s="77">
        <v>20</v>
      </c>
      <c r="J28" s="62">
        <f>VLOOKUP($A28,'Date Reference'!$K$6:$L$36,2,FALSE)</f>
        <v>44848</v>
      </c>
      <c r="K28" s="1">
        <v>15</v>
      </c>
      <c r="L28" s="1">
        <v>30</v>
      </c>
      <c r="M28" s="77">
        <v>30</v>
      </c>
      <c r="N28" s="77">
        <v>22.5</v>
      </c>
      <c r="O28" s="77">
        <v>20</v>
      </c>
      <c r="P28" s="77">
        <v>30</v>
      </c>
      <c r="R28" s="41">
        <f>VLOOKUP($A28,'Date Reference'!$K$6:$L$36,2,FALSE)</f>
        <v>44848</v>
      </c>
      <c r="S28" s="77">
        <v>15</v>
      </c>
      <c r="T28" s="77">
        <v>30</v>
      </c>
      <c r="U28" s="77">
        <v>22.5</v>
      </c>
      <c r="V28" s="77">
        <v>22.5</v>
      </c>
      <c r="W28" s="77">
        <v>20</v>
      </c>
      <c r="X28" s="77">
        <v>30</v>
      </c>
      <c r="Y28" s="76"/>
      <c r="Z28" s="74">
        <f>VLOOKUP($A28,'Date Reference'!$K$6:$L$36,2,FALSE)</f>
        <v>44848</v>
      </c>
      <c r="AA28" s="77">
        <v>15</v>
      </c>
      <c r="AB28" s="77">
        <v>52.5</v>
      </c>
      <c r="AC28" s="77">
        <v>15</v>
      </c>
      <c r="AD28" s="77">
        <v>22.5</v>
      </c>
      <c r="AE28" s="77">
        <v>20</v>
      </c>
      <c r="AF28" s="77">
        <v>40</v>
      </c>
      <c r="AG28" s="76"/>
      <c r="AH28" s="74">
        <f>VLOOKUP($A28,'Date Reference'!$K$6:$L$36,2,FALSE)</f>
        <v>44848</v>
      </c>
      <c r="AI28" s="77">
        <v>15</v>
      </c>
      <c r="AJ28" s="77">
        <v>37.5</v>
      </c>
      <c r="AK28" s="77">
        <v>30</v>
      </c>
      <c r="AL28" s="77">
        <v>22.5</v>
      </c>
      <c r="AM28" s="77">
        <v>20</v>
      </c>
      <c r="AN28" s="77">
        <v>40</v>
      </c>
      <c r="AO28" s="76"/>
      <c r="AP28" s="74">
        <f>VLOOKUP($A28,'Date Reference'!$K$6:$L$36,2,FALSE)</f>
        <v>44848</v>
      </c>
      <c r="AQ28" s="77">
        <v>22.5</v>
      </c>
      <c r="AR28" s="77">
        <v>45</v>
      </c>
      <c r="AS28" s="77">
        <v>22.5</v>
      </c>
      <c r="AT28" s="77">
        <v>45</v>
      </c>
      <c r="AU28" s="77">
        <v>20</v>
      </c>
      <c r="AV28" s="77">
        <v>50</v>
      </c>
    </row>
    <row r="29" spans="1:48" x14ac:dyDescent="0.25">
      <c r="A29">
        <v>15</v>
      </c>
      <c r="B29" s="41">
        <f>VLOOKUP($A29,'Date Reference'!$K$6:$L$36,2,FALSE)</f>
        <v>44849</v>
      </c>
      <c r="C29" s="77">
        <v>15</v>
      </c>
      <c r="D29" s="77">
        <v>30</v>
      </c>
      <c r="E29" s="77">
        <v>15</v>
      </c>
      <c r="F29" s="77">
        <v>30</v>
      </c>
      <c r="G29" s="77">
        <v>20</v>
      </c>
      <c r="H29" s="77">
        <v>20</v>
      </c>
      <c r="J29" s="62">
        <f>VLOOKUP($A29,'Date Reference'!$K$6:$L$36,2,FALSE)</f>
        <v>44849</v>
      </c>
      <c r="K29" s="1">
        <v>30</v>
      </c>
      <c r="L29" s="1">
        <v>22.5</v>
      </c>
      <c r="M29" s="77">
        <v>15</v>
      </c>
      <c r="N29" s="77">
        <v>37.5</v>
      </c>
      <c r="O29" s="77">
        <v>20</v>
      </c>
      <c r="P29" s="77">
        <v>30</v>
      </c>
      <c r="R29" s="41">
        <f>VLOOKUP($A29,'Date Reference'!$K$6:$L$36,2,FALSE)</f>
        <v>44849</v>
      </c>
      <c r="S29" s="77">
        <v>22.5</v>
      </c>
      <c r="T29" s="77">
        <v>22.5</v>
      </c>
      <c r="U29" s="77">
        <v>22.5</v>
      </c>
      <c r="V29" s="77">
        <v>30</v>
      </c>
      <c r="W29" s="77">
        <v>20</v>
      </c>
      <c r="X29" s="77">
        <v>30</v>
      </c>
      <c r="Y29" s="76"/>
      <c r="Z29" s="74">
        <f>VLOOKUP($A29,'Date Reference'!$K$6:$L$36,2,FALSE)</f>
        <v>44849</v>
      </c>
      <c r="AA29" s="77">
        <v>22.5</v>
      </c>
      <c r="AB29" s="77">
        <v>45</v>
      </c>
      <c r="AC29" s="77">
        <v>15</v>
      </c>
      <c r="AD29" s="77">
        <v>52.5</v>
      </c>
      <c r="AE29" s="77">
        <v>20</v>
      </c>
      <c r="AF29" s="77">
        <v>40</v>
      </c>
      <c r="AG29" s="76"/>
      <c r="AH29" s="74">
        <f>VLOOKUP($A29,'Date Reference'!$K$6:$L$36,2,FALSE)</f>
        <v>44849</v>
      </c>
      <c r="AI29" s="77">
        <v>15</v>
      </c>
      <c r="AJ29" s="77">
        <v>37.5</v>
      </c>
      <c r="AK29" s="77">
        <v>22.5</v>
      </c>
      <c r="AL29" s="77">
        <v>30</v>
      </c>
      <c r="AM29" s="77">
        <v>20</v>
      </c>
      <c r="AN29" s="85">
        <v>30</v>
      </c>
      <c r="AO29" s="76"/>
      <c r="AP29" s="74">
        <f>VLOOKUP($A29,'Date Reference'!$K$6:$L$36,2,FALSE)</f>
        <v>44849</v>
      </c>
      <c r="AQ29" s="77">
        <v>22.5</v>
      </c>
      <c r="AR29" s="77">
        <v>45</v>
      </c>
      <c r="AS29" s="77">
        <v>22.5</v>
      </c>
      <c r="AT29" s="77">
        <v>45</v>
      </c>
      <c r="AU29" s="77">
        <v>20</v>
      </c>
      <c r="AV29" s="77">
        <v>50</v>
      </c>
    </row>
    <row r="30" spans="1:48" x14ac:dyDescent="0.25">
      <c r="A30">
        <v>16</v>
      </c>
      <c r="B30" s="41">
        <f>VLOOKUP($A30,'Date Reference'!$K$6:$L$36,2,FALSE)</f>
        <v>44850</v>
      </c>
      <c r="C30" s="77">
        <v>15</v>
      </c>
      <c r="D30" s="79">
        <v>22.5</v>
      </c>
      <c r="E30" s="77">
        <v>15</v>
      </c>
      <c r="F30" s="77">
        <v>30</v>
      </c>
      <c r="G30" s="77">
        <v>20</v>
      </c>
      <c r="H30" s="77">
        <v>20</v>
      </c>
      <c r="J30" s="62">
        <f>VLOOKUP($A30,'Date Reference'!$K$6:$L$36,2,FALSE)</f>
        <v>44850</v>
      </c>
      <c r="K30" s="1">
        <v>22.5</v>
      </c>
      <c r="L30" s="1">
        <v>30</v>
      </c>
      <c r="M30" s="77">
        <v>30</v>
      </c>
      <c r="N30" s="77">
        <v>22.5</v>
      </c>
      <c r="O30" s="77">
        <v>20</v>
      </c>
      <c r="P30" s="77">
        <v>40</v>
      </c>
      <c r="R30" s="41">
        <f>VLOOKUP($A30,'Date Reference'!$K$6:$L$36,2,FALSE)</f>
        <v>44850</v>
      </c>
      <c r="S30" s="77">
        <v>37.5</v>
      </c>
      <c r="T30" s="77">
        <v>22.5</v>
      </c>
      <c r="U30" s="77">
        <v>30</v>
      </c>
      <c r="V30" s="77">
        <v>22.5</v>
      </c>
      <c r="W30" s="77">
        <v>20</v>
      </c>
      <c r="X30" s="77">
        <v>30</v>
      </c>
      <c r="Y30" s="76"/>
      <c r="Z30" s="74">
        <f>VLOOKUP($A30,'Date Reference'!$K$6:$L$36,2,FALSE)</f>
        <v>44850</v>
      </c>
      <c r="AA30" s="77">
        <v>22.5</v>
      </c>
      <c r="AB30" s="77">
        <v>45</v>
      </c>
      <c r="AC30" s="77">
        <v>15</v>
      </c>
      <c r="AD30" s="77">
        <v>45</v>
      </c>
      <c r="AE30" s="77">
        <v>20</v>
      </c>
      <c r="AF30" s="77">
        <v>50</v>
      </c>
      <c r="AG30" s="76"/>
      <c r="AH30" s="74">
        <f>VLOOKUP($A30,'Date Reference'!$K$6:$L$36,2,FALSE)</f>
        <v>44850</v>
      </c>
      <c r="AI30" s="77">
        <v>15</v>
      </c>
      <c r="AJ30" s="77">
        <v>30</v>
      </c>
      <c r="AK30" s="77">
        <v>22.5</v>
      </c>
      <c r="AL30" s="77">
        <v>30</v>
      </c>
      <c r="AM30" s="77">
        <v>30</v>
      </c>
      <c r="AN30" s="77">
        <v>30</v>
      </c>
      <c r="AO30" s="76"/>
      <c r="AP30" s="74">
        <f>VLOOKUP($A30,'Date Reference'!$K$6:$L$36,2,FALSE)</f>
        <v>44850</v>
      </c>
      <c r="AQ30" s="77">
        <v>15</v>
      </c>
      <c r="AR30" s="77">
        <v>45</v>
      </c>
      <c r="AS30" s="77">
        <v>22.5</v>
      </c>
      <c r="AT30" s="77">
        <v>37.5</v>
      </c>
      <c r="AU30" s="77">
        <v>20</v>
      </c>
      <c r="AV30" s="77">
        <v>50</v>
      </c>
    </row>
    <row r="31" spans="1:48" x14ac:dyDescent="0.25">
      <c r="A31">
        <v>17</v>
      </c>
      <c r="B31" s="41">
        <f>VLOOKUP($A31,'Date Reference'!$K$6:$L$36,2,FALSE)</f>
        <v>44851</v>
      </c>
      <c r="C31" s="77">
        <v>15</v>
      </c>
      <c r="D31" s="79">
        <v>22.5</v>
      </c>
      <c r="E31" s="77">
        <v>15</v>
      </c>
      <c r="F31" s="77">
        <v>30</v>
      </c>
      <c r="G31" s="77">
        <v>20</v>
      </c>
      <c r="H31" s="77">
        <v>20</v>
      </c>
      <c r="J31" s="62">
        <f>VLOOKUP($A31,'Date Reference'!$K$6:$L$36,2,FALSE)</f>
        <v>44851</v>
      </c>
      <c r="K31" s="1">
        <v>22.5</v>
      </c>
      <c r="L31" s="1">
        <v>30</v>
      </c>
      <c r="M31" s="77">
        <v>22.5</v>
      </c>
      <c r="N31" s="77">
        <v>37.5</v>
      </c>
      <c r="O31" s="77">
        <v>20</v>
      </c>
      <c r="P31" s="77">
        <v>30</v>
      </c>
      <c r="R31" s="41">
        <f>VLOOKUP($A31,'Date Reference'!$K$6:$L$36,2,FALSE)</f>
        <v>44851</v>
      </c>
      <c r="S31" s="77">
        <v>30</v>
      </c>
      <c r="T31" s="77">
        <v>22.5</v>
      </c>
      <c r="U31" s="77">
        <v>37.5</v>
      </c>
      <c r="V31" s="77">
        <v>15</v>
      </c>
      <c r="W31" s="77">
        <v>20</v>
      </c>
      <c r="X31" s="77">
        <v>20</v>
      </c>
      <c r="Y31" s="76"/>
      <c r="Z31" s="74">
        <f>VLOOKUP($A31,'Date Reference'!$K$6:$L$36,2,FALSE)</f>
        <v>44851</v>
      </c>
      <c r="AA31" s="77">
        <v>15</v>
      </c>
      <c r="AB31" s="77">
        <v>52.5</v>
      </c>
      <c r="AC31" s="77">
        <v>15</v>
      </c>
      <c r="AD31" s="77">
        <v>52.5</v>
      </c>
      <c r="AE31" s="77">
        <v>20</v>
      </c>
      <c r="AF31" s="77">
        <v>50</v>
      </c>
      <c r="AG31" s="76"/>
      <c r="AH31" s="74">
        <f>VLOOKUP($A31,'Date Reference'!$K$6:$L$36,2,FALSE)</f>
        <v>44851</v>
      </c>
      <c r="AI31" s="77">
        <v>15</v>
      </c>
      <c r="AJ31" s="77">
        <v>37.5</v>
      </c>
      <c r="AK31" s="77">
        <v>30</v>
      </c>
      <c r="AL31" s="77">
        <v>22.5</v>
      </c>
      <c r="AM31" s="77">
        <v>20</v>
      </c>
      <c r="AN31" s="77">
        <v>40</v>
      </c>
      <c r="AO31" s="76"/>
      <c r="AP31" s="74">
        <f>VLOOKUP($A31,'Date Reference'!$K$6:$L$36,2,FALSE)</f>
        <v>44851</v>
      </c>
      <c r="AQ31" s="77">
        <v>22.5</v>
      </c>
      <c r="AR31" s="77">
        <v>37.5</v>
      </c>
      <c r="AS31" s="77">
        <v>15</v>
      </c>
      <c r="AT31" s="77">
        <v>52.5</v>
      </c>
      <c r="AU31" s="135">
        <v>20</v>
      </c>
      <c r="AV31" s="77">
        <v>40</v>
      </c>
    </row>
    <row r="32" spans="1:48" x14ac:dyDescent="0.25">
      <c r="A32">
        <v>18</v>
      </c>
      <c r="B32" s="41">
        <f>VLOOKUP($A32,'Date Reference'!$K$6:$L$36,2,FALSE)</f>
        <v>44852</v>
      </c>
      <c r="C32" s="77">
        <v>15</v>
      </c>
      <c r="D32" s="79">
        <v>22.5</v>
      </c>
      <c r="E32" s="77">
        <v>15</v>
      </c>
      <c r="F32" s="77">
        <v>30</v>
      </c>
      <c r="G32" s="77">
        <v>20</v>
      </c>
      <c r="H32" s="77">
        <v>20</v>
      </c>
      <c r="J32" s="62">
        <f>VLOOKUP($A32,'Date Reference'!$K$6:$L$36,2,FALSE)</f>
        <v>44852</v>
      </c>
      <c r="K32" s="1">
        <v>22.5</v>
      </c>
      <c r="L32" s="1">
        <v>37.5</v>
      </c>
      <c r="M32" s="77">
        <v>22.5</v>
      </c>
      <c r="N32" s="77">
        <v>37.5</v>
      </c>
      <c r="O32" s="77">
        <v>20</v>
      </c>
      <c r="P32" s="77">
        <v>40</v>
      </c>
      <c r="R32" s="41">
        <f>VLOOKUP($A32,'Date Reference'!$K$6:$L$36,2,FALSE)</f>
        <v>44852</v>
      </c>
      <c r="S32" s="77">
        <v>30</v>
      </c>
      <c r="T32" s="77">
        <v>22.5</v>
      </c>
      <c r="U32" s="77">
        <v>30</v>
      </c>
      <c r="V32" s="77">
        <v>22.5</v>
      </c>
      <c r="W32" s="77">
        <v>30</v>
      </c>
      <c r="X32" s="77">
        <v>20</v>
      </c>
      <c r="Y32" s="76"/>
      <c r="Z32" s="74">
        <f>VLOOKUP($A32,'Date Reference'!$K$6:$L$36,2,FALSE)</f>
        <v>44852</v>
      </c>
      <c r="AA32" s="77">
        <v>22.5</v>
      </c>
      <c r="AB32" s="77">
        <v>45</v>
      </c>
      <c r="AC32" s="77">
        <v>15</v>
      </c>
      <c r="AD32" s="77">
        <v>52.5</v>
      </c>
      <c r="AE32" s="77">
        <v>20</v>
      </c>
      <c r="AF32" s="77">
        <v>50</v>
      </c>
      <c r="AG32" s="76"/>
      <c r="AH32" s="74">
        <f>VLOOKUP($A32,'Date Reference'!$K$6:$L$36,2,FALSE)</f>
        <v>44852</v>
      </c>
      <c r="AI32" s="77">
        <v>22.5</v>
      </c>
      <c r="AJ32" s="77">
        <v>30</v>
      </c>
      <c r="AK32" s="77">
        <v>15</v>
      </c>
      <c r="AL32" s="77">
        <v>30</v>
      </c>
      <c r="AM32" s="77">
        <v>20</v>
      </c>
      <c r="AN32" s="77">
        <v>40</v>
      </c>
      <c r="AO32" s="76"/>
      <c r="AP32" s="74">
        <f>VLOOKUP($A32,'Date Reference'!$K$6:$L$36,2,FALSE)</f>
        <v>44852</v>
      </c>
      <c r="AQ32" s="77">
        <v>30</v>
      </c>
      <c r="AR32" s="77">
        <v>37.5</v>
      </c>
      <c r="AS32" s="77">
        <v>22.5</v>
      </c>
      <c r="AT32" s="77">
        <v>45</v>
      </c>
      <c r="AU32" s="77">
        <v>20</v>
      </c>
      <c r="AV32" s="77">
        <v>50</v>
      </c>
    </row>
    <row r="33" spans="1:48" x14ac:dyDescent="0.25">
      <c r="A33">
        <v>19</v>
      </c>
      <c r="B33" s="41">
        <f>VLOOKUP($A33,'Date Reference'!$K$6:$L$36,2,FALSE)</f>
        <v>44853</v>
      </c>
      <c r="C33" s="77">
        <v>15</v>
      </c>
      <c r="D33" s="79">
        <v>22.5</v>
      </c>
      <c r="E33" s="77">
        <v>15</v>
      </c>
      <c r="F33" s="79">
        <v>22.5</v>
      </c>
      <c r="G33" s="77">
        <v>20</v>
      </c>
      <c r="H33" s="77">
        <v>20</v>
      </c>
      <c r="J33" s="62">
        <f>VLOOKUP($A33,'Date Reference'!$K$6:$L$36,2,FALSE)</f>
        <v>44853</v>
      </c>
      <c r="K33" s="1">
        <v>22.5</v>
      </c>
      <c r="L33" s="1">
        <v>37.5</v>
      </c>
      <c r="M33" s="77">
        <v>22.5</v>
      </c>
      <c r="N33" s="77">
        <v>30</v>
      </c>
      <c r="O33" s="77">
        <v>20</v>
      </c>
      <c r="P33" s="77">
        <v>30</v>
      </c>
      <c r="R33" s="41">
        <f>VLOOKUP($A33,'Date Reference'!$K$6:$L$36,2,FALSE)</f>
        <v>44853</v>
      </c>
      <c r="S33" s="77">
        <v>15</v>
      </c>
      <c r="T33" s="77">
        <v>22.5</v>
      </c>
      <c r="U33" s="77">
        <v>15</v>
      </c>
      <c r="V33" s="77">
        <v>37.5</v>
      </c>
      <c r="W33" s="77">
        <v>30</v>
      </c>
      <c r="X33" s="77">
        <v>20</v>
      </c>
      <c r="Y33" s="76"/>
      <c r="Z33" s="74">
        <f>VLOOKUP($A33,'Date Reference'!$K$6:$L$36,2,FALSE)</f>
        <v>44853</v>
      </c>
      <c r="AA33" s="77">
        <v>22.5</v>
      </c>
      <c r="AB33" s="77">
        <v>37.5</v>
      </c>
      <c r="AC33" s="77">
        <v>15</v>
      </c>
      <c r="AD33" s="77">
        <v>52.5</v>
      </c>
      <c r="AE33" s="77">
        <v>20</v>
      </c>
      <c r="AF33" s="77">
        <v>50</v>
      </c>
      <c r="AG33" s="76"/>
      <c r="AH33" s="74">
        <f>VLOOKUP($A33,'Date Reference'!$K$6:$L$36,2,FALSE)</f>
        <v>44853</v>
      </c>
      <c r="AI33" s="77">
        <v>15</v>
      </c>
      <c r="AJ33" s="77">
        <v>22.5</v>
      </c>
      <c r="AK33" s="77">
        <v>15</v>
      </c>
      <c r="AL33" s="77">
        <v>37.5</v>
      </c>
      <c r="AM33" s="77">
        <v>20</v>
      </c>
      <c r="AN33" s="77">
        <v>40</v>
      </c>
      <c r="AO33" s="76"/>
      <c r="AP33" s="74">
        <f>VLOOKUP($A33,'Date Reference'!$K$6:$L$36,2,FALSE)</f>
        <v>44853</v>
      </c>
      <c r="AQ33" s="77">
        <v>15</v>
      </c>
      <c r="AR33" s="77">
        <v>52.5</v>
      </c>
      <c r="AS33" s="77">
        <v>30</v>
      </c>
      <c r="AT33" s="77">
        <v>37.5</v>
      </c>
      <c r="AU33" s="77">
        <v>20</v>
      </c>
      <c r="AV33" s="77">
        <v>50</v>
      </c>
    </row>
    <row r="34" spans="1:48" x14ac:dyDescent="0.25">
      <c r="A34">
        <v>20</v>
      </c>
      <c r="B34" s="41">
        <f>VLOOKUP($A34,'Date Reference'!$K$6:$L$36,2,FALSE)</f>
        <v>44854</v>
      </c>
      <c r="C34" s="77">
        <v>15</v>
      </c>
      <c r="D34" s="79">
        <v>22.5</v>
      </c>
      <c r="E34" s="77">
        <v>15</v>
      </c>
      <c r="F34" s="79">
        <v>22.5</v>
      </c>
      <c r="G34" s="77">
        <v>20</v>
      </c>
      <c r="H34" s="77">
        <v>20</v>
      </c>
      <c r="J34" s="62">
        <f>VLOOKUP($A34,'Date Reference'!$K$6:$L$36,2,FALSE)</f>
        <v>44854</v>
      </c>
      <c r="K34" s="1">
        <v>22.5</v>
      </c>
      <c r="L34" s="1">
        <v>30</v>
      </c>
      <c r="M34" s="77">
        <v>22.5</v>
      </c>
      <c r="N34" s="77">
        <v>30</v>
      </c>
      <c r="O34" s="77">
        <v>20</v>
      </c>
      <c r="P34" s="77">
        <v>30</v>
      </c>
      <c r="R34" s="41">
        <f>VLOOKUP($A34,'Date Reference'!$K$6:$L$36,2,FALSE)</f>
        <v>44854</v>
      </c>
      <c r="S34" s="77">
        <v>22.5</v>
      </c>
      <c r="T34" s="77">
        <v>30</v>
      </c>
      <c r="U34" s="77">
        <v>15</v>
      </c>
      <c r="V34" s="77">
        <v>30</v>
      </c>
      <c r="W34" s="77">
        <v>30</v>
      </c>
      <c r="X34" s="77">
        <v>30</v>
      </c>
      <c r="Y34" s="76"/>
      <c r="Z34" s="74">
        <f>VLOOKUP($A34,'Date Reference'!$K$6:$L$36,2,FALSE)</f>
        <v>44854</v>
      </c>
      <c r="AA34" s="77">
        <v>15</v>
      </c>
      <c r="AB34" s="77">
        <v>52.5</v>
      </c>
      <c r="AC34" s="77">
        <v>15</v>
      </c>
      <c r="AD34" s="77">
        <v>45</v>
      </c>
      <c r="AE34" s="77">
        <v>20</v>
      </c>
      <c r="AF34" s="77">
        <v>50</v>
      </c>
      <c r="AG34" s="76"/>
      <c r="AH34" s="74">
        <f>VLOOKUP($A34,'Date Reference'!$K$6:$L$36,2,FALSE)</f>
        <v>44854</v>
      </c>
      <c r="AI34" s="77">
        <v>15</v>
      </c>
      <c r="AJ34" s="77">
        <v>30</v>
      </c>
      <c r="AK34" s="77">
        <v>15</v>
      </c>
      <c r="AL34" s="77">
        <v>22.5</v>
      </c>
      <c r="AM34" s="77">
        <v>20</v>
      </c>
      <c r="AN34" s="77">
        <v>50</v>
      </c>
      <c r="AO34" s="76"/>
      <c r="AP34" s="74">
        <f>VLOOKUP($A34,'Date Reference'!$K$6:$L$36,2,FALSE)</f>
        <v>44854</v>
      </c>
      <c r="AQ34" s="77">
        <v>22.5</v>
      </c>
      <c r="AR34" s="77">
        <v>45</v>
      </c>
      <c r="AS34" s="77">
        <v>30</v>
      </c>
      <c r="AT34" s="77">
        <v>45</v>
      </c>
      <c r="AU34" s="77">
        <v>20</v>
      </c>
      <c r="AV34" s="77">
        <v>50</v>
      </c>
    </row>
    <row r="35" spans="1:48" x14ac:dyDescent="0.25">
      <c r="A35">
        <v>21</v>
      </c>
      <c r="B35" s="41">
        <f>VLOOKUP($A35,'Date Reference'!$K$6:$L$36,2,FALSE)</f>
        <v>44855</v>
      </c>
      <c r="C35" s="77">
        <v>15</v>
      </c>
      <c r="D35" s="79">
        <v>22.5</v>
      </c>
      <c r="E35" s="77">
        <v>15</v>
      </c>
      <c r="F35" s="77">
        <v>30</v>
      </c>
      <c r="G35" s="77">
        <v>20</v>
      </c>
      <c r="H35" s="77">
        <v>20</v>
      </c>
      <c r="J35" s="62">
        <f>VLOOKUP($A35,'Date Reference'!$K$6:$L$36,2,FALSE)</f>
        <v>44855</v>
      </c>
      <c r="K35" s="1">
        <v>30</v>
      </c>
      <c r="L35" s="1">
        <v>30</v>
      </c>
      <c r="M35" s="77">
        <v>30</v>
      </c>
      <c r="N35" s="77">
        <v>22.5</v>
      </c>
      <c r="O35" s="77">
        <v>20</v>
      </c>
      <c r="P35" s="77">
        <v>30</v>
      </c>
      <c r="R35" s="41">
        <f>VLOOKUP($A35,'Date Reference'!$K$6:$L$36,2,FALSE)</f>
        <v>44855</v>
      </c>
      <c r="S35" s="77">
        <v>15</v>
      </c>
      <c r="T35" s="77">
        <v>30</v>
      </c>
      <c r="U35" s="77">
        <v>22.5</v>
      </c>
      <c r="V35" s="77">
        <v>30</v>
      </c>
      <c r="W35" s="77">
        <v>30</v>
      </c>
      <c r="X35" s="77">
        <v>10</v>
      </c>
      <c r="Y35" s="76"/>
      <c r="Z35" s="74">
        <f>VLOOKUP($A35,'Date Reference'!$K$6:$L$36,2,FALSE)</f>
        <v>44855</v>
      </c>
      <c r="AA35" s="77">
        <v>15</v>
      </c>
      <c r="AB35" s="77">
        <v>45</v>
      </c>
      <c r="AC35" s="77">
        <v>15</v>
      </c>
      <c r="AD35" s="77">
        <v>52.5</v>
      </c>
      <c r="AE35" s="77">
        <v>20</v>
      </c>
      <c r="AF35" s="77">
        <v>50</v>
      </c>
      <c r="AG35" s="76"/>
      <c r="AH35" s="74">
        <f>VLOOKUP($A35,'Date Reference'!$K$6:$L$36,2,FALSE)</f>
        <v>44855</v>
      </c>
      <c r="AI35" s="77">
        <v>15</v>
      </c>
      <c r="AJ35" s="77">
        <v>52.5</v>
      </c>
      <c r="AK35" s="77">
        <v>15</v>
      </c>
      <c r="AL35" s="77">
        <v>45</v>
      </c>
      <c r="AM35" s="77">
        <v>20</v>
      </c>
      <c r="AN35" s="77">
        <v>50</v>
      </c>
      <c r="AO35" s="76"/>
      <c r="AP35" s="74">
        <f>VLOOKUP($A35,'Date Reference'!$K$6:$L$36,2,FALSE)</f>
        <v>44855</v>
      </c>
      <c r="AQ35" s="77">
        <v>22.5</v>
      </c>
      <c r="AR35" s="77">
        <v>52.5</v>
      </c>
      <c r="AS35" s="77">
        <v>30</v>
      </c>
      <c r="AT35" s="77">
        <v>37.5</v>
      </c>
      <c r="AU35" s="77">
        <v>20</v>
      </c>
      <c r="AV35" s="77">
        <v>50</v>
      </c>
    </row>
    <row r="36" spans="1:48" x14ac:dyDescent="0.25">
      <c r="A36">
        <v>22</v>
      </c>
      <c r="B36" s="41">
        <f>VLOOKUP($A36,'Date Reference'!$K$6:$L$36,2,FALSE)</f>
        <v>44856</v>
      </c>
      <c r="C36" s="77">
        <v>15</v>
      </c>
      <c r="D36" s="77">
        <v>30</v>
      </c>
      <c r="E36" s="77">
        <v>15</v>
      </c>
      <c r="F36" s="77">
        <v>30</v>
      </c>
      <c r="G36" s="77">
        <v>20</v>
      </c>
      <c r="H36" s="77">
        <v>20</v>
      </c>
      <c r="J36" s="62">
        <f>VLOOKUP($A36,'Date Reference'!$K$6:$L$36,2,FALSE)</f>
        <v>44856</v>
      </c>
      <c r="K36" s="1">
        <v>30</v>
      </c>
      <c r="L36" s="1">
        <v>22.5</v>
      </c>
      <c r="M36" s="77">
        <v>30</v>
      </c>
      <c r="N36" s="77">
        <v>30</v>
      </c>
      <c r="O36" s="77">
        <v>20</v>
      </c>
      <c r="P36" s="77">
        <v>30</v>
      </c>
      <c r="R36" s="41">
        <f>VLOOKUP($A36,'Date Reference'!$K$6:$L$36,2,FALSE)</f>
        <v>44856</v>
      </c>
      <c r="S36" s="77">
        <v>22.5</v>
      </c>
      <c r="T36" s="77">
        <v>30</v>
      </c>
      <c r="U36" s="77">
        <v>30</v>
      </c>
      <c r="V36" s="77">
        <v>22.5</v>
      </c>
      <c r="W36" s="77">
        <v>40</v>
      </c>
      <c r="X36" s="77">
        <v>10</v>
      </c>
      <c r="Y36" s="76"/>
      <c r="Z36" s="74">
        <f>VLOOKUP($A36,'Date Reference'!$K$6:$L$36,2,FALSE)</f>
        <v>44856</v>
      </c>
      <c r="AA36" s="77">
        <v>15</v>
      </c>
      <c r="AB36" s="77">
        <v>37.5</v>
      </c>
      <c r="AC36" s="77">
        <v>15</v>
      </c>
      <c r="AD36" s="77">
        <v>37.5</v>
      </c>
      <c r="AE36" s="77">
        <v>20</v>
      </c>
      <c r="AF36" s="77">
        <v>30</v>
      </c>
      <c r="AG36" s="76"/>
      <c r="AH36" s="74">
        <f>VLOOKUP($A36,'Date Reference'!$K$6:$L$36,2,FALSE)</f>
        <v>44856</v>
      </c>
      <c r="AI36" s="77">
        <v>15</v>
      </c>
      <c r="AJ36" s="77">
        <v>45</v>
      </c>
      <c r="AK36" s="77">
        <v>15</v>
      </c>
      <c r="AL36" s="77">
        <v>45</v>
      </c>
      <c r="AM36" s="77">
        <v>20</v>
      </c>
      <c r="AN36" s="77">
        <v>50</v>
      </c>
      <c r="AO36" s="76"/>
      <c r="AP36" s="74">
        <f>VLOOKUP($A36,'Date Reference'!$K$6:$L$36,2,FALSE)</f>
        <v>44856</v>
      </c>
      <c r="AQ36" s="77">
        <v>22.5</v>
      </c>
      <c r="AR36" s="77">
        <v>45</v>
      </c>
      <c r="AS36" s="77">
        <v>22.5</v>
      </c>
      <c r="AT36" s="77">
        <v>52.5</v>
      </c>
      <c r="AU36" s="77">
        <v>20</v>
      </c>
      <c r="AV36" s="77">
        <v>50</v>
      </c>
    </row>
    <row r="37" spans="1:48" x14ac:dyDescent="0.25">
      <c r="A37">
        <v>23</v>
      </c>
      <c r="B37" s="41">
        <f>VLOOKUP($A37,'Date Reference'!$K$6:$L$36,2,FALSE)</f>
        <v>44857</v>
      </c>
      <c r="C37" s="77">
        <v>15</v>
      </c>
      <c r="D37" s="77">
        <v>30</v>
      </c>
      <c r="E37" s="77">
        <v>15</v>
      </c>
      <c r="F37" s="77">
        <v>30</v>
      </c>
      <c r="G37" s="77">
        <v>20</v>
      </c>
      <c r="H37" s="77">
        <v>20</v>
      </c>
      <c r="J37" s="62">
        <f>VLOOKUP($A37,'Date Reference'!$K$6:$L$36,2,FALSE)</f>
        <v>44857</v>
      </c>
      <c r="K37" s="1">
        <v>30</v>
      </c>
      <c r="L37" s="1">
        <v>30</v>
      </c>
      <c r="M37" s="77">
        <v>22.5</v>
      </c>
      <c r="N37" s="77">
        <v>22.5</v>
      </c>
      <c r="O37" s="77">
        <v>20</v>
      </c>
      <c r="P37" s="77">
        <v>30</v>
      </c>
      <c r="R37" s="41">
        <f>VLOOKUP($A37,'Date Reference'!$K$6:$L$36,2,FALSE)</f>
        <v>44857</v>
      </c>
      <c r="S37" s="77">
        <v>30</v>
      </c>
      <c r="T37" s="77">
        <v>30</v>
      </c>
      <c r="U37" s="77">
        <v>30</v>
      </c>
      <c r="V37" s="77">
        <v>22.5</v>
      </c>
      <c r="W37" s="77">
        <v>30</v>
      </c>
      <c r="X37" s="77">
        <v>20</v>
      </c>
      <c r="Y37" s="76"/>
      <c r="Z37" s="74">
        <f>VLOOKUP($A37,'Date Reference'!$K$6:$L$36,2,FALSE)</f>
        <v>44857</v>
      </c>
      <c r="AA37" s="77">
        <v>15</v>
      </c>
      <c r="AB37" s="77">
        <v>37.5</v>
      </c>
      <c r="AC37" s="77">
        <v>15</v>
      </c>
      <c r="AD37" s="77">
        <v>45</v>
      </c>
      <c r="AE37" s="77">
        <v>30</v>
      </c>
      <c r="AF37" s="77">
        <v>30</v>
      </c>
      <c r="AG37" s="76"/>
      <c r="AH37" s="74">
        <f>VLOOKUP($A37,'Date Reference'!$K$6:$L$36,2,FALSE)</f>
        <v>44857</v>
      </c>
      <c r="AI37" s="77">
        <v>15</v>
      </c>
      <c r="AJ37" s="77">
        <v>45</v>
      </c>
      <c r="AK37" s="77">
        <v>15</v>
      </c>
      <c r="AL37" s="77">
        <v>45</v>
      </c>
      <c r="AM37" s="77">
        <v>20</v>
      </c>
      <c r="AN37" s="85">
        <v>40</v>
      </c>
      <c r="AO37" s="76"/>
      <c r="AP37" s="74">
        <f>VLOOKUP($A37,'Date Reference'!$K$6:$L$36,2,FALSE)</f>
        <v>44857</v>
      </c>
      <c r="AQ37" s="77">
        <v>22.5</v>
      </c>
      <c r="AR37" s="77">
        <v>45</v>
      </c>
      <c r="AS37" s="77">
        <v>22.5</v>
      </c>
      <c r="AT37" s="77">
        <v>45</v>
      </c>
      <c r="AU37" s="77">
        <v>20</v>
      </c>
      <c r="AV37" s="77">
        <v>50</v>
      </c>
    </row>
    <row r="38" spans="1:48" x14ac:dyDescent="0.25">
      <c r="A38">
        <v>24</v>
      </c>
      <c r="B38" s="41">
        <f>VLOOKUP($A38,'Date Reference'!$K$6:$L$36,2,FALSE)</f>
        <v>44858</v>
      </c>
      <c r="C38" s="77">
        <v>15</v>
      </c>
      <c r="D38" s="77">
        <v>30</v>
      </c>
      <c r="E38" s="77">
        <v>15</v>
      </c>
      <c r="F38" s="79">
        <v>22.5</v>
      </c>
      <c r="G38" s="78">
        <v>20</v>
      </c>
      <c r="H38" s="77">
        <v>20</v>
      </c>
      <c r="J38" s="62">
        <f>VLOOKUP($A38,'Date Reference'!$K$6:$L$36,2,FALSE)</f>
        <v>44858</v>
      </c>
      <c r="K38" s="1">
        <v>15</v>
      </c>
      <c r="L38" s="1">
        <v>37.5</v>
      </c>
      <c r="M38" s="77">
        <v>30</v>
      </c>
      <c r="N38" s="77">
        <v>22.5</v>
      </c>
      <c r="O38" s="78">
        <v>20</v>
      </c>
      <c r="P38" s="77">
        <v>30</v>
      </c>
      <c r="R38" s="41">
        <f>VLOOKUP($A38,'Date Reference'!$K$6:$L$36,2,FALSE)</f>
        <v>44858</v>
      </c>
      <c r="S38" s="77">
        <v>30</v>
      </c>
      <c r="T38" s="77">
        <v>15</v>
      </c>
      <c r="U38" s="77">
        <v>30</v>
      </c>
      <c r="V38" s="77">
        <v>30</v>
      </c>
      <c r="W38" s="78">
        <v>20</v>
      </c>
      <c r="X38" s="77">
        <v>20</v>
      </c>
      <c r="Y38" s="76"/>
      <c r="Z38" s="74">
        <f>VLOOKUP($A38,'Date Reference'!$K$6:$L$36,2,FALSE)</f>
        <v>44858</v>
      </c>
      <c r="AA38" s="77">
        <v>15</v>
      </c>
      <c r="AB38" s="77">
        <v>37.5</v>
      </c>
      <c r="AC38" s="77">
        <v>15</v>
      </c>
      <c r="AD38" s="77">
        <v>45</v>
      </c>
      <c r="AE38" s="78">
        <v>20</v>
      </c>
      <c r="AF38" s="77">
        <v>30</v>
      </c>
      <c r="AG38" s="76"/>
      <c r="AH38" s="74">
        <f>VLOOKUP($A38,'Date Reference'!$K$6:$L$36,2,FALSE)</f>
        <v>44858</v>
      </c>
      <c r="AI38" s="77">
        <v>15</v>
      </c>
      <c r="AJ38" s="77">
        <v>37.5</v>
      </c>
      <c r="AK38" s="77">
        <v>15</v>
      </c>
      <c r="AL38" s="77">
        <v>45</v>
      </c>
      <c r="AM38" s="78">
        <v>20</v>
      </c>
      <c r="AN38" s="77">
        <v>50</v>
      </c>
      <c r="AO38" s="76"/>
      <c r="AP38" s="74">
        <f>VLOOKUP($A38,'Date Reference'!$K$6:$L$36,2,FALSE)</f>
        <v>44858</v>
      </c>
      <c r="AQ38" s="77">
        <v>15</v>
      </c>
      <c r="AR38" s="77">
        <v>45</v>
      </c>
      <c r="AS38" s="77">
        <v>22.5</v>
      </c>
      <c r="AT38" s="77">
        <v>37.5</v>
      </c>
      <c r="AU38" s="78">
        <v>20</v>
      </c>
      <c r="AV38" s="78">
        <v>50</v>
      </c>
    </row>
    <row r="39" spans="1:48" x14ac:dyDescent="0.25">
      <c r="A39">
        <v>25</v>
      </c>
      <c r="B39" s="41">
        <f>VLOOKUP($A39,'Date Reference'!$K$6:$L$36,2,FALSE)</f>
        <v>44859</v>
      </c>
      <c r="C39" s="77">
        <v>15</v>
      </c>
      <c r="D39" s="77">
        <v>30</v>
      </c>
      <c r="E39" s="77">
        <v>15</v>
      </c>
      <c r="F39" s="79">
        <v>22.5</v>
      </c>
      <c r="G39" s="134">
        <v>20</v>
      </c>
      <c r="H39" s="77">
        <v>20</v>
      </c>
      <c r="J39" s="62">
        <f>VLOOKUP($A39,'Date Reference'!$K$6:$L$36,2,FALSE)</f>
        <v>44859</v>
      </c>
      <c r="K39" s="1">
        <v>45</v>
      </c>
      <c r="L39" s="1">
        <v>15</v>
      </c>
      <c r="M39" s="77">
        <v>22.5</v>
      </c>
      <c r="N39" s="77">
        <v>30</v>
      </c>
      <c r="O39" s="78">
        <v>20</v>
      </c>
      <c r="P39" s="77">
        <v>30</v>
      </c>
      <c r="R39" s="41">
        <f>VLOOKUP($A39,'Date Reference'!$K$6:$L$36,2,FALSE)</f>
        <v>44859</v>
      </c>
      <c r="S39" s="77">
        <v>30</v>
      </c>
      <c r="T39" s="77">
        <v>22.5</v>
      </c>
      <c r="U39" s="77">
        <v>30</v>
      </c>
      <c r="V39" s="77">
        <v>15</v>
      </c>
      <c r="W39" s="78">
        <v>20</v>
      </c>
      <c r="X39" s="77">
        <v>30</v>
      </c>
      <c r="Y39" s="76"/>
      <c r="Z39" s="74">
        <f>VLOOKUP($A39,'Date Reference'!$K$6:$L$36,2,FALSE)</f>
        <v>44859</v>
      </c>
      <c r="AA39" s="77">
        <v>22.5</v>
      </c>
      <c r="AB39" s="77">
        <v>30</v>
      </c>
      <c r="AC39" s="77">
        <v>15</v>
      </c>
      <c r="AD39" s="77">
        <v>37.5</v>
      </c>
      <c r="AE39" s="78">
        <v>20</v>
      </c>
      <c r="AF39" s="77">
        <v>30</v>
      </c>
      <c r="AG39" s="76"/>
      <c r="AH39" s="74">
        <f>VLOOKUP($A39,'Date Reference'!$K$6:$L$36,2,FALSE)</f>
        <v>44859</v>
      </c>
      <c r="AI39" s="77">
        <v>15</v>
      </c>
      <c r="AJ39" s="77">
        <v>52.5</v>
      </c>
      <c r="AK39" s="77">
        <v>15</v>
      </c>
      <c r="AL39" s="77">
        <v>52.5</v>
      </c>
      <c r="AM39" s="78">
        <v>20</v>
      </c>
      <c r="AN39" s="77">
        <v>60</v>
      </c>
      <c r="AO39" s="76"/>
      <c r="AP39" s="74">
        <f>VLOOKUP($A39,'Date Reference'!$K$6:$L$36,2,FALSE)</f>
        <v>44859</v>
      </c>
      <c r="AQ39" s="77">
        <v>22.5</v>
      </c>
      <c r="AR39" s="77">
        <v>45</v>
      </c>
      <c r="AS39" s="77">
        <v>22.5</v>
      </c>
      <c r="AT39" s="77">
        <v>45</v>
      </c>
      <c r="AU39" s="78">
        <v>20</v>
      </c>
      <c r="AV39" s="78">
        <v>50</v>
      </c>
    </row>
    <row r="40" spans="1:48" x14ac:dyDescent="0.25">
      <c r="A40">
        <v>26</v>
      </c>
      <c r="B40" s="41">
        <f>VLOOKUP($A40,'Date Reference'!$K$6:$L$36,2,FALSE)</f>
        <v>44860</v>
      </c>
      <c r="C40" s="77">
        <v>15</v>
      </c>
      <c r="D40" s="77">
        <v>37.5</v>
      </c>
      <c r="E40" s="77">
        <v>15</v>
      </c>
      <c r="F40" s="77">
        <v>37.5</v>
      </c>
      <c r="G40" s="78">
        <v>20</v>
      </c>
      <c r="H40" s="77">
        <v>20</v>
      </c>
      <c r="J40" s="62">
        <f>VLOOKUP($A40,'Date Reference'!$K$6:$L$36,2,FALSE)</f>
        <v>44860</v>
      </c>
      <c r="K40" s="1">
        <v>15</v>
      </c>
      <c r="L40" s="1">
        <v>37.5</v>
      </c>
      <c r="M40" s="77">
        <v>15</v>
      </c>
      <c r="N40" s="77">
        <v>37.5</v>
      </c>
      <c r="O40" s="78">
        <v>20</v>
      </c>
      <c r="P40" s="77">
        <v>30</v>
      </c>
      <c r="R40" s="41">
        <f>VLOOKUP($A40,'Date Reference'!$K$6:$L$36,2,FALSE)</f>
        <v>44860</v>
      </c>
      <c r="S40" s="77">
        <v>22.5</v>
      </c>
      <c r="T40" s="77">
        <v>30</v>
      </c>
      <c r="U40" s="77">
        <v>15</v>
      </c>
      <c r="V40" s="77">
        <v>37.5</v>
      </c>
      <c r="W40" s="78">
        <v>20</v>
      </c>
      <c r="X40" s="77">
        <v>40</v>
      </c>
      <c r="Y40" s="76"/>
      <c r="Z40" s="74">
        <f>VLOOKUP($A40,'Date Reference'!$K$6:$L$36,2,FALSE)</f>
        <v>44860</v>
      </c>
      <c r="AA40" s="77">
        <v>15</v>
      </c>
      <c r="AB40" s="77">
        <v>45</v>
      </c>
      <c r="AC40" s="77">
        <v>15</v>
      </c>
      <c r="AD40" s="77">
        <v>37.5</v>
      </c>
      <c r="AE40" s="78">
        <v>20</v>
      </c>
      <c r="AF40" s="77">
        <v>30</v>
      </c>
      <c r="AG40" s="76"/>
      <c r="AH40" s="74">
        <f>VLOOKUP($A40,'Date Reference'!$K$6:$L$36,2,FALSE)</f>
        <v>44860</v>
      </c>
      <c r="AI40" s="77">
        <v>15</v>
      </c>
      <c r="AJ40" s="77">
        <v>52.5</v>
      </c>
      <c r="AK40" s="77">
        <v>15</v>
      </c>
      <c r="AL40" s="77">
        <v>22.5</v>
      </c>
      <c r="AM40" s="78">
        <v>20</v>
      </c>
      <c r="AN40" s="77">
        <v>60</v>
      </c>
      <c r="AO40" s="76"/>
      <c r="AP40" s="74">
        <f>VLOOKUP($A40,'Date Reference'!$K$6:$L$36,2,FALSE)</f>
        <v>44860</v>
      </c>
      <c r="AQ40" s="77">
        <v>22.5</v>
      </c>
      <c r="AR40" s="77">
        <v>45</v>
      </c>
      <c r="AS40" s="77">
        <v>15</v>
      </c>
      <c r="AT40" s="77">
        <v>52.5</v>
      </c>
      <c r="AU40" s="78">
        <v>20</v>
      </c>
      <c r="AV40" s="78">
        <v>50</v>
      </c>
    </row>
    <row r="41" spans="1:48" x14ac:dyDescent="0.25">
      <c r="A41">
        <v>27</v>
      </c>
      <c r="B41" s="41">
        <f>VLOOKUP($A41,'Date Reference'!$K$6:$L$36,2,FALSE)</f>
        <v>44861</v>
      </c>
      <c r="C41" s="77">
        <v>15</v>
      </c>
      <c r="D41" s="77">
        <v>37.5</v>
      </c>
      <c r="E41" s="77">
        <v>15</v>
      </c>
      <c r="F41" s="77">
        <v>37.5</v>
      </c>
      <c r="G41" s="78">
        <v>20</v>
      </c>
      <c r="H41" s="77">
        <v>20</v>
      </c>
      <c r="J41" s="62">
        <f>VLOOKUP($A41,'Date Reference'!$K$6:$L$36,2,FALSE)</f>
        <v>44861</v>
      </c>
      <c r="K41" s="1">
        <v>30</v>
      </c>
      <c r="L41" s="1">
        <v>22.5</v>
      </c>
      <c r="M41" s="77">
        <v>15</v>
      </c>
      <c r="N41" s="77">
        <v>37.5</v>
      </c>
      <c r="O41" s="78">
        <v>20</v>
      </c>
      <c r="P41" s="77">
        <v>30</v>
      </c>
      <c r="R41" s="41">
        <f>VLOOKUP($A41,'Date Reference'!$K$6:$L$36,2,FALSE)</f>
        <v>44861</v>
      </c>
      <c r="S41" s="77">
        <v>22.5</v>
      </c>
      <c r="T41" s="77">
        <v>37.5</v>
      </c>
      <c r="U41" s="77">
        <v>15</v>
      </c>
      <c r="V41" s="77">
        <v>45</v>
      </c>
      <c r="W41" s="78">
        <v>20</v>
      </c>
      <c r="X41" s="77">
        <v>30</v>
      </c>
      <c r="Y41" s="76"/>
      <c r="Z41" s="74">
        <f>VLOOKUP($A41,'Date Reference'!$K$6:$L$36,2,FALSE)</f>
        <v>44861</v>
      </c>
      <c r="AA41" s="77">
        <v>30</v>
      </c>
      <c r="AB41" s="77">
        <v>30</v>
      </c>
      <c r="AC41" s="77">
        <v>22.5</v>
      </c>
      <c r="AD41" s="77">
        <v>37.5</v>
      </c>
      <c r="AE41" s="78">
        <v>30</v>
      </c>
      <c r="AF41" s="77">
        <v>30</v>
      </c>
      <c r="AG41" s="76"/>
      <c r="AH41" s="74">
        <f>VLOOKUP($A41,'Date Reference'!$K$6:$L$36,2,FALSE)</f>
        <v>44861</v>
      </c>
      <c r="AI41" s="77">
        <v>15</v>
      </c>
      <c r="AJ41" s="77">
        <v>45</v>
      </c>
      <c r="AK41" s="77">
        <v>15</v>
      </c>
      <c r="AL41" s="77">
        <v>52.5</v>
      </c>
      <c r="AM41" s="78">
        <v>20</v>
      </c>
      <c r="AN41" s="77">
        <v>60</v>
      </c>
      <c r="AO41" s="76"/>
      <c r="AP41" s="74">
        <f>VLOOKUP($A41,'Date Reference'!$K$6:$L$36,2,FALSE)</f>
        <v>44861</v>
      </c>
      <c r="AQ41" s="77">
        <v>15</v>
      </c>
      <c r="AR41" s="77">
        <v>45</v>
      </c>
      <c r="AS41" s="77">
        <v>22.5</v>
      </c>
      <c r="AT41" s="77">
        <v>45</v>
      </c>
      <c r="AU41" s="78">
        <v>20</v>
      </c>
      <c r="AV41" s="78">
        <v>50</v>
      </c>
    </row>
    <row r="42" spans="1:48" x14ac:dyDescent="0.25">
      <c r="A42">
        <v>28</v>
      </c>
      <c r="B42" s="41">
        <f>VLOOKUP($A42,'Date Reference'!$K$6:$L$36,2,FALSE)</f>
        <v>44862</v>
      </c>
      <c r="C42" s="77">
        <v>15</v>
      </c>
      <c r="D42" s="77">
        <v>30</v>
      </c>
      <c r="E42" s="77">
        <v>15</v>
      </c>
      <c r="F42" s="77">
        <v>37.5</v>
      </c>
      <c r="G42" s="78">
        <v>20</v>
      </c>
      <c r="H42" s="77">
        <v>20</v>
      </c>
      <c r="J42" s="62">
        <f>VLOOKUP($A42,'Date Reference'!$K$6:$L$36,2,FALSE)</f>
        <v>44862</v>
      </c>
      <c r="K42" s="1">
        <v>22.5</v>
      </c>
      <c r="L42" s="1">
        <v>30</v>
      </c>
      <c r="M42" s="77">
        <v>22.5</v>
      </c>
      <c r="N42" s="77">
        <v>30</v>
      </c>
      <c r="O42" s="78">
        <v>20</v>
      </c>
      <c r="P42" s="77">
        <v>40</v>
      </c>
      <c r="R42" s="41">
        <f>VLOOKUP($A42,'Date Reference'!$K$6:$L$36,2,FALSE)</f>
        <v>44862</v>
      </c>
      <c r="S42" s="77">
        <v>22.5</v>
      </c>
      <c r="T42" s="77">
        <v>30</v>
      </c>
      <c r="U42" s="77">
        <v>15</v>
      </c>
      <c r="V42" s="77">
        <v>37.5</v>
      </c>
      <c r="W42" s="78">
        <v>20</v>
      </c>
      <c r="X42" s="77">
        <v>30</v>
      </c>
      <c r="Y42" s="76"/>
      <c r="Z42" s="74">
        <f>VLOOKUP($A42,'Date Reference'!$K$6:$L$36,2,FALSE)</f>
        <v>44862</v>
      </c>
      <c r="AA42" s="77">
        <v>22.5</v>
      </c>
      <c r="AB42" s="77">
        <v>30</v>
      </c>
      <c r="AC42" s="77">
        <v>15</v>
      </c>
      <c r="AD42" s="77">
        <v>45</v>
      </c>
      <c r="AE42" s="78">
        <v>20</v>
      </c>
      <c r="AF42" s="77">
        <v>40</v>
      </c>
      <c r="AG42" s="76"/>
      <c r="AH42" s="74">
        <f>VLOOKUP($A42,'Date Reference'!$K$6:$L$36,2,FALSE)</f>
        <v>44862</v>
      </c>
      <c r="AI42" s="77">
        <v>15</v>
      </c>
      <c r="AJ42" s="77">
        <v>52.5</v>
      </c>
      <c r="AK42" s="77">
        <v>15</v>
      </c>
      <c r="AL42" s="77">
        <v>52.5</v>
      </c>
      <c r="AM42" s="78">
        <v>20</v>
      </c>
      <c r="AN42" s="77">
        <v>50</v>
      </c>
      <c r="AO42" s="76"/>
      <c r="AP42" s="74">
        <f>VLOOKUP($A42,'Date Reference'!$K$6:$L$36,2,FALSE)</f>
        <v>44862</v>
      </c>
      <c r="AQ42" s="77">
        <v>22.5</v>
      </c>
      <c r="AR42" s="77">
        <v>45</v>
      </c>
      <c r="AS42" s="77">
        <v>22.5</v>
      </c>
      <c r="AT42" s="77">
        <v>45</v>
      </c>
      <c r="AU42" s="78">
        <v>20</v>
      </c>
      <c r="AV42" s="78">
        <v>50</v>
      </c>
    </row>
    <row r="43" spans="1:48" x14ac:dyDescent="0.25">
      <c r="A43">
        <v>29</v>
      </c>
      <c r="B43" s="41">
        <f>VLOOKUP($A43,'Date Reference'!$K$6:$L$36,2,FALSE)</f>
        <v>44863</v>
      </c>
      <c r="C43" s="77">
        <v>15</v>
      </c>
      <c r="D43" s="77">
        <v>37.5</v>
      </c>
      <c r="E43" s="77">
        <v>15</v>
      </c>
      <c r="F43" s="77">
        <v>30</v>
      </c>
      <c r="G43" s="78">
        <v>10</v>
      </c>
      <c r="H43" s="77">
        <v>30</v>
      </c>
      <c r="J43" s="62">
        <f>VLOOKUP($A43,'Date Reference'!$K$6:$L$36,2,FALSE)</f>
        <v>44863</v>
      </c>
      <c r="K43" s="1">
        <v>22.5</v>
      </c>
      <c r="L43" s="1">
        <v>22.5</v>
      </c>
      <c r="M43" s="77">
        <v>15</v>
      </c>
      <c r="N43" s="77">
        <v>30</v>
      </c>
      <c r="O43" s="78">
        <v>20</v>
      </c>
      <c r="P43" s="77">
        <v>30</v>
      </c>
      <c r="R43" s="41">
        <f>VLOOKUP($A43,'Date Reference'!$K$6:$L$36,2,FALSE)</f>
        <v>44863</v>
      </c>
      <c r="S43" s="77">
        <v>15</v>
      </c>
      <c r="T43" s="77">
        <v>30</v>
      </c>
      <c r="U43" s="77">
        <v>22.5</v>
      </c>
      <c r="V43" s="77">
        <v>30</v>
      </c>
      <c r="W43" s="78">
        <v>20</v>
      </c>
      <c r="X43" s="77">
        <v>30</v>
      </c>
      <c r="Y43" s="76"/>
      <c r="Z43" s="74">
        <f>VLOOKUP($A43,'Date Reference'!$K$6:$L$36,2,FALSE)</f>
        <v>44863</v>
      </c>
      <c r="AA43" s="77">
        <v>22.5</v>
      </c>
      <c r="AB43" s="77">
        <v>30</v>
      </c>
      <c r="AC43" s="77">
        <v>15</v>
      </c>
      <c r="AD43" s="77">
        <v>37.5</v>
      </c>
      <c r="AE43" s="78">
        <v>20</v>
      </c>
      <c r="AF43" s="77">
        <v>40</v>
      </c>
      <c r="AG43" s="76"/>
      <c r="AH43" s="74">
        <f>VLOOKUP($A43,'Date Reference'!$K$6:$L$36,2,FALSE)</f>
        <v>44863</v>
      </c>
      <c r="AI43" s="77">
        <v>22.5</v>
      </c>
      <c r="AJ43" s="77">
        <v>37.5</v>
      </c>
      <c r="AK43" s="77">
        <v>15</v>
      </c>
      <c r="AL43" s="77">
        <v>52.5</v>
      </c>
      <c r="AM43" s="78">
        <v>20</v>
      </c>
      <c r="AN43" s="77">
        <v>50</v>
      </c>
      <c r="AO43" s="76"/>
      <c r="AP43" s="74">
        <f>VLOOKUP($A43,'Date Reference'!$K$6:$L$36,2,FALSE)</f>
        <v>44863</v>
      </c>
      <c r="AQ43" s="77">
        <v>22.5</v>
      </c>
      <c r="AR43" s="77">
        <v>45</v>
      </c>
      <c r="AS43" s="77">
        <v>22.5</v>
      </c>
      <c r="AT43" s="77">
        <v>45</v>
      </c>
      <c r="AU43" s="78">
        <v>20</v>
      </c>
      <c r="AV43" s="78">
        <v>50</v>
      </c>
    </row>
    <row r="44" spans="1:48" x14ac:dyDescent="0.25">
      <c r="A44">
        <v>30</v>
      </c>
      <c r="B44" s="41">
        <f>VLOOKUP($A44,'Date Reference'!$K$6:$L$36,2,FALSE)</f>
        <v>44864</v>
      </c>
      <c r="C44" s="77">
        <v>15</v>
      </c>
      <c r="D44" s="77">
        <v>30</v>
      </c>
      <c r="E44" s="77">
        <v>15</v>
      </c>
      <c r="F44" s="77">
        <v>30</v>
      </c>
      <c r="G44" s="78">
        <v>20</v>
      </c>
      <c r="H44" s="77">
        <v>30</v>
      </c>
      <c r="J44" s="62">
        <f>VLOOKUP($A44,'Date Reference'!$K$6:$L$36,2,FALSE)</f>
        <v>44864</v>
      </c>
      <c r="K44" s="1">
        <v>22.5</v>
      </c>
      <c r="L44" s="1">
        <v>30</v>
      </c>
      <c r="M44" s="77">
        <v>30</v>
      </c>
      <c r="N44" s="77">
        <v>22.5</v>
      </c>
      <c r="O44" s="78">
        <v>20</v>
      </c>
      <c r="P44" s="77">
        <v>30</v>
      </c>
      <c r="R44" s="41">
        <f>VLOOKUP($A44,'Date Reference'!$K$6:$L$36,2,FALSE)</f>
        <v>44864</v>
      </c>
      <c r="S44" s="77">
        <v>22.5</v>
      </c>
      <c r="T44" s="77">
        <v>30</v>
      </c>
      <c r="U44" s="77">
        <v>22.5</v>
      </c>
      <c r="V44" s="77">
        <v>30</v>
      </c>
      <c r="W44" s="78">
        <v>20</v>
      </c>
      <c r="X44" s="77">
        <v>30</v>
      </c>
      <c r="Y44" s="76"/>
      <c r="Z44" s="74">
        <f>VLOOKUP($A44,'Date Reference'!$K$6:$L$36,2,FALSE)</f>
        <v>44864</v>
      </c>
      <c r="AA44" s="77">
        <v>15</v>
      </c>
      <c r="AB44" s="77">
        <v>37.5</v>
      </c>
      <c r="AC44" s="77">
        <v>22.5</v>
      </c>
      <c r="AD44" s="77">
        <v>30</v>
      </c>
      <c r="AE44" s="78">
        <v>20</v>
      </c>
      <c r="AF44" s="77">
        <v>40</v>
      </c>
      <c r="AG44" s="76"/>
      <c r="AH44" s="74">
        <f>VLOOKUP($A44,'Date Reference'!$K$6:$L$36,2,FALSE)</f>
        <v>44864</v>
      </c>
      <c r="AI44" s="77">
        <v>15</v>
      </c>
      <c r="AJ44" s="77">
        <v>45</v>
      </c>
      <c r="AK44" s="77">
        <v>15</v>
      </c>
      <c r="AL44" s="77">
        <v>45</v>
      </c>
      <c r="AM44" s="78">
        <v>20</v>
      </c>
      <c r="AN44" s="77">
        <v>60</v>
      </c>
      <c r="AO44" s="76"/>
      <c r="AP44" s="74">
        <f>VLOOKUP($A44,'Date Reference'!$K$6:$L$36,2,FALSE)</f>
        <v>44864</v>
      </c>
      <c r="AQ44" s="77">
        <v>30</v>
      </c>
      <c r="AR44" s="77">
        <v>37.5</v>
      </c>
      <c r="AS44" s="77">
        <v>30</v>
      </c>
      <c r="AT44" s="77">
        <v>30</v>
      </c>
      <c r="AU44" s="78">
        <v>10</v>
      </c>
      <c r="AV44" s="78">
        <v>50</v>
      </c>
    </row>
    <row r="45" spans="1:48" ht="15.75" thickBot="1" x14ac:dyDescent="0.3">
      <c r="A45">
        <v>31</v>
      </c>
      <c r="B45" s="62">
        <f>VLOOKUP($A45,'Date Reference'!$K$6:$L$36,2,FALSE)</f>
        <v>44865</v>
      </c>
      <c r="C45" s="77">
        <v>15</v>
      </c>
      <c r="D45" s="77">
        <v>30</v>
      </c>
      <c r="E45" s="77">
        <v>15</v>
      </c>
      <c r="F45" s="79">
        <v>22.5</v>
      </c>
      <c r="G45" s="78">
        <v>20</v>
      </c>
      <c r="H45" s="77">
        <v>20</v>
      </c>
      <c r="J45" s="62">
        <f>VLOOKUP($A45,'Date Reference'!$K$6:$L$36,2,FALSE)</f>
        <v>44865</v>
      </c>
      <c r="K45" s="1">
        <v>22.5</v>
      </c>
      <c r="L45" s="1">
        <v>30</v>
      </c>
      <c r="M45" s="77">
        <v>22.5</v>
      </c>
      <c r="N45" s="77">
        <v>30</v>
      </c>
      <c r="O45" s="78">
        <v>20</v>
      </c>
      <c r="P45" s="77">
        <v>20</v>
      </c>
      <c r="R45" s="42">
        <f>VLOOKUP($A45,'Date Reference'!$K$6:$L$36,2,FALSE)</f>
        <v>44865</v>
      </c>
      <c r="S45" s="77">
        <v>30</v>
      </c>
      <c r="T45" s="77">
        <v>22.5</v>
      </c>
      <c r="U45" s="77">
        <v>22.5</v>
      </c>
      <c r="V45" s="77">
        <v>30</v>
      </c>
      <c r="W45" s="78">
        <v>20</v>
      </c>
      <c r="X45" s="77">
        <v>40</v>
      </c>
      <c r="Y45" s="76"/>
      <c r="Z45" s="75">
        <f>VLOOKUP($A45,'Date Reference'!$K$6:$L$36,2,FALSE)</f>
        <v>44865</v>
      </c>
      <c r="AA45" s="77">
        <v>15</v>
      </c>
      <c r="AB45" s="77">
        <v>30</v>
      </c>
      <c r="AC45" s="77">
        <v>15</v>
      </c>
      <c r="AD45" s="77">
        <v>37.5</v>
      </c>
      <c r="AE45" s="78">
        <v>20</v>
      </c>
      <c r="AF45" s="77">
        <v>40</v>
      </c>
      <c r="AG45" s="76"/>
      <c r="AH45" s="75">
        <f>VLOOKUP($A45,'Date Reference'!$K$6:$L$36,2,FALSE)</f>
        <v>44865</v>
      </c>
      <c r="AI45" s="77">
        <v>15</v>
      </c>
      <c r="AJ45" s="77">
        <v>37.5</v>
      </c>
      <c r="AK45" s="77">
        <v>22.5</v>
      </c>
      <c r="AL45" s="77">
        <v>45</v>
      </c>
      <c r="AM45" s="78">
        <v>20</v>
      </c>
      <c r="AN45" s="77">
        <v>50</v>
      </c>
      <c r="AO45" s="76"/>
      <c r="AP45" s="75">
        <f>VLOOKUP($A45,'Date Reference'!$K$6:$L$36,2,FALSE)</f>
        <v>44865</v>
      </c>
      <c r="AQ45" s="77">
        <v>22.5</v>
      </c>
      <c r="AR45" s="77">
        <v>37.5</v>
      </c>
      <c r="AS45" s="77">
        <v>15</v>
      </c>
      <c r="AT45" s="77">
        <v>52.5</v>
      </c>
      <c r="AU45" s="78">
        <v>20</v>
      </c>
      <c r="AV45" s="78">
        <v>50</v>
      </c>
    </row>
    <row r="46" spans="1:48" ht="16.5" thickBot="1" x14ac:dyDescent="0.3">
      <c r="B46" s="32" t="s">
        <v>83</v>
      </c>
      <c r="C46" s="71">
        <f>SUM(C15:C45)-SUMIF($B$15:$B$45,"",C15:C45)</f>
        <v>465</v>
      </c>
      <c r="D46" s="71">
        <f t="shared" ref="D46:H46" si="0">SUM(D15:D45)-SUMIF($B$15:$B$45,"",D15:D45)</f>
        <v>847.5</v>
      </c>
      <c r="E46" s="71">
        <f t="shared" si="0"/>
        <v>465</v>
      </c>
      <c r="F46" s="71">
        <f t="shared" si="0"/>
        <v>862.5</v>
      </c>
      <c r="G46" s="71">
        <f t="shared" si="0"/>
        <v>620</v>
      </c>
      <c r="H46" s="71">
        <f t="shared" si="0"/>
        <v>670</v>
      </c>
      <c r="J46" s="32" t="s">
        <v>83</v>
      </c>
      <c r="K46" s="71">
        <f>SUM(K15:K45)-SUMIF($J$15:$J$45,"",K15:K45)</f>
        <v>712.5</v>
      </c>
      <c r="L46" s="71">
        <f t="shared" ref="L46:P46" si="1">SUM(L15:L45)-SUMIF($J$15:$J$45,"",L15:L45)</f>
        <v>900</v>
      </c>
      <c r="M46" s="71">
        <f>SUM(M15:M45)-SUMIF($J$15:$J$45,"",M15:M45)</f>
        <v>645</v>
      </c>
      <c r="N46" s="71">
        <f>SUM(N15:N45)-SUMIF($J$15:$J$45,"",N15:N45)</f>
        <v>982.5</v>
      </c>
      <c r="O46" s="71">
        <f t="shared" si="1"/>
        <v>620</v>
      </c>
      <c r="P46" s="71">
        <f t="shared" si="1"/>
        <v>960</v>
      </c>
      <c r="Q46" s="4"/>
      <c r="R46" s="32" t="s">
        <v>83</v>
      </c>
      <c r="S46" s="71">
        <f>SUM(S15:S45)-SUMIF($S$15:$S$45,"",S15:S45)</f>
        <v>765</v>
      </c>
      <c r="T46" s="71">
        <f t="shared" ref="T46:X46" si="2">SUM(T15:T45)-SUMIF($S$15:$S$45,"",T15:T45)</f>
        <v>772.5</v>
      </c>
      <c r="U46" s="71">
        <f t="shared" si="2"/>
        <v>742.5</v>
      </c>
      <c r="V46" s="71">
        <f t="shared" si="2"/>
        <v>840</v>
      </c>
      <c r="W46" s="71">
        <f t="shared" si="2"/>
        <v>770</v>
      </c>
      <c r="X46" s="71">
        <f t="shared" si="2"/>
        <v>700</v>
      </c>
      <c r="Z46" s="32" t="s">
        <v>83</v>
      </c>
      <c r="AA46" s="71">
        <f>SUM(AA15:AA45)-SUMIF($Z$15:$Z$45,"",AA15:AA45)</f>
        <v>607.5</v>
      </c>
      <c r="AB46" s="71">
        <f t="shared" ref="AB46:AF46" si="3">SUM(AB15:AB45)-SUMIF($Z$15:$Z$45,"",AB15:AB45)</f>
        <v>1147.5</v>
      </c>
      <c r="AC46" s="71">
        <f t="shared" si="3"/>
        <v>525</v>
      </c>
      <c r="AD46" s="71">
        <f t="shared" si="3"/>
        <v>1207.5</v>
      </c>
      <c r="AE46" s="71">
        <f t="shared" si="3"/>
        <v>650</v>
      </c>
      <c r="AF46" s="71">
        <f t="shared" si="3"/>
        <v>1120</v>
      </c>
      <c r="AG46" s="71"/>
      <c r="AH46" s="32" t="s">
        <v>83</v>
      </c>
      <c r="AI46" s="71">
        <f>SUM(AI15:AI45)-SUMIF($AH$15:$AH$45,"",AI15:AI45)</f>
        <v>487.5</v>
      </c>
      <c r="AJ46" s="71">
        <f t="shared" ref="AJ46:AN46" si="4">SUM(AJ15:AJ45)-SUMIF($AH$15:$AH$45,"",AJ15:AJ45)</f>
        <v>1237.5</v>
      </c>
      <c r="AK46" s="71">
        <f>SUM(AK15:AK45)-SUMIF($AH$15:$AH$45,"",AK15:AK45)</f>
        <v>540</v>
      </c>
      <c r="AL46" s="71">
        <f t="shared" si="4"/>
        <v>1230</v>
      </c>
      <c r="AM46" s="71">
        <f t="shared" si="4"/>
        <v>640</v>
      </c>
      <c r="AN46" s="71">
        <f t="shared" si="4"/>
        <v>1410</v>
      </c>
      <c r="AP46" s="32" t="s">
        <v>83</v>
      </c>
      <c r="AQ46" s="71">
        <f>SUM(AQ15:AQ45)-SUMIF($AP$15:$AP$45,"",AQ15:AQ45)</f>
        <v>667.5</v>
      </c>
      <c r="AR46" s="71">
        <f t="shared" ref="AR46:AV46" si="5">SUM(AR15:AR45)-SUMIF($AP$15:$AP$45,"",AR15:AR45)</f>
        <v>1350</v>
      </c>
      <c r="AS46" s="71">
        <f t="shared" si="5"/>
        <v>690</v>
      </c>
      <c r="AT46" s="71">
        <f t="shared" si="5"/>
        <v>1402.5</v>
      </c>
      <c r="AU46" s="71">
        <f t="shared" si="5"/>
        <v>620</v>
      </c>
      <c r="AV46" s="82">
        <f t="shared" si="5"/>
        <v>1570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8" t="s">
        <v>116</v>
      </c>
      <c r="C49" s="89"/>
      <c r="D49" s="89"/>
      <c r="E49" s="89"/>
      <c r="F49" s="89"/>
      <c r="G49" s="89"/>
      <c r="H49" s="90"/>
    </row>
    <row r="50" spans="2:24" ht="15.75" thickBot="1" x14ac:dyDescent="0.3">
      <c r="B50" s="91"/>
      <c r="C50" s="92"/>
      <c r="D50" s="92"/>
      <c r="E50" s="92"/>
      <c r="F50" s="92"/>
      <c r="G50" s="92"/>
      <c r="H50" s="93"/>
    </row>
    <row r="51" spans="2:24" x14ac:dyDescent="0.25">
      <c r="B51" s="109" t="s">
        <v>106</v>
      </c>
      <c r="C51" s="109"/>
      <c r="D51" s="109"/>
      <c r="E51" s="109"/>
      <c r="F51" s="109"/>
      <c r="G51" s="109"/>
      <c r="H51" s="109"/>
      <c r="J51" s="109" t="s">
        <v>115</v>
      </c>
      <c r="K51" s="109"/>
      <c r="L51" s="109"/>
      <c r="M51" s="109"/>
      <c r="N51" s="109"/>
      <c r="O51" s="109"/>
      <c r="P51" s="109"/>
      <c r="R51" s="109" t="s">
        <v>82</v>
      </c>
      <c r="S51" s="109"/>
      <c r="T51" s="109"/>
      <c r="U51" s="109"/>
      <c r="V51" s="109"/>
      <c r="W51" s="109"/>
      <c r="X51" s="109"/>
    </row>
    <row r="52" spans="2:24" x14ac:dyDescent="0.25">
      <c r="B52" s="103"/>
      <c r="C52" s="103"/>
      <c r="D52" s="103"/>
      <c r="E52" s="103"/>
      <c r="F52" s="103"/>
      <c r="G52" s="103"/>
      <c r="H52" s="103"/>
      <c r="J52" s="103"/>
      <c r="K52" s="103"/>
      <c r="L52" s="103"/>
      <c r="M52" s="103"/>
      <c r="N52" s="103"/>
      <c r="O52" s="103"/>
      <c r="P52" s="103"/>
      <c r="R52" s="103"/>
      <c r="S52" s="103"/>
      <c r="T52" s="103"/>
      <c r="U52" s="103"/>
      <c r="V52" s="103"/>
      <c r="W52" s="103"/>
      <c r="X52" s="103"/>
    </row>
    <row r="53" spans="2:24" ht="18.75" x14ac:dyDescent="0.3">
      <c r="B53" s="3" t="s">
        <v>17</v>
      </c>
      <c r="C53" s="106" t="s">
        <v>81</v>
      </c>
      <c r="D53" s="107"/>
      <c r="E53" s="107"/>
      <c r="F53" s="107"/>
      <c r="G53" s="107"/>
      <c r="H53" s="108"/>
      <c r="J53" s="3" t="s">
        <v>6</v>
      </c>
      <c r="K53" s="106" t="s">
        <v>81</v>
      </c>
      <c r="L53" s="107"/>
      <c r="M53" s="107"/>
      <c r="N53" s="107"/>
      <c r="O53" s="107"/>
      <c r="P53" s="108"/>
      <c r="R53" s="16" t="s">
        <v>12</v>
      </c>
      <c r="S53" s="106" t="s">
        <v>81</v>
      </c>
      <c r="T53" s="107"/>
      <c r="U53" s="107"/>
      <c r="V53" s="107"/>
      <c r="W53" s="107"/>
      <c r="X53" s="108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4" t="s">
        <v>79</v>
      </c>
      <c r="D55" s="105"/>
      <c r="E55" s="104" t="s">
        <v>80</v>
      </c>
      <c r="F55" s="105"/>
      <c r="G55" s="104" t="s">
        <v>42</v>
      </c>
      <c r="H55" s="105"/>
      <c r="I55" s="35"/>
      <c r="J55" s="34" t="s">
        <v>0</v>
      </c>
      <c r="K55" s="104" t="s">
        <v>79</v>
      </c>
      <c r="L55" s="105"/>
      <c r="M55" s="104" t="s">
        <v>80</v>
      </c>
      <c r="N55" s="105"/>
      <c r="O55" s="104" t="s">
        <v>42</v>
      </c>
      <c r="P55" s="105"/>
      <c r="R55" s="34" t="s">
        <v>0</v>
      </c>
      <c r="S55" s="104" t="s">
        <v>79</v>
      </c>
      <c r="T55" s="105"/>
      <c r="U55" s="104" t="s">
        <v>80</v>
      </c>
      <c r="V55" s="105"/>
      <c r="W55" s="104" t="s">
        <v>42</v>
      </c>
      <c r="X55" s="105"/>
    </row>
    <row r="56" spans="2:24" x14ac:dyDescent="0.25">
      <c r="B56" s="41">
        <f>VLOOKUP($A15,'Date Reference'!$K$6:$L$36,2,FALSE)</f>
        <v>44835</v>
      </c>
      <c r="C56" s="78">
        <v>22.5</v>
      </c>
      <c r="D56" s="77">
        <v>45</v>
      </c>
      <c r="E56" s="78">
        <v>15</v>
      </c>
      <c r="F56" s="77">
        <v>22.5</v>
      </c>
      <c r="G56" s="77">
        <v>10</v>
      </c>
      <c r="H56" s="77">
        <v>30</v>
      </c>
      <c r="I56" s="76"/>
      <c r="J56" s="74">
        <f>VLOOKUP($A15,'Date Reference'!$K$6:$L$36,2,FALSE)</f>
        <v>44835</v>
      </c>
      <c r="K56" s="78">
        <v>7.5</v>
      </c>
      <c r="L56" s="77">
        <v>30</v>
      </c>
      <c r="M56" s="78">
        <v>15</v>
      </c>
      <c r="N56" s="78">
        <v>22.5</v>
      </c>
      <c r="O56" s="77">
        <v>10</v>
      </c>
      <c r="P56" s="77">
        <v>20</v>
      </c>
      <c r="Q56" s="76"/>
      <c r="R56" s="74">
        <f>VLOOKUP($A15,'Date Reference'!$K$6:$L$36,2,FALSE)</f>
        <v>44835</v>
      </c>
      <c r="S56" s="78">
        <v>15</v>
      </c>
      <c r="T56" s="77">
        <v>30</v>
      </c>
      <c r="U56" s="78">
        <v>15</v>
      </c>
      <c r="V56" s="77">
        <v>22.5</v>
      </c>
      <c r="W56" s="77">
        <v>10</v>
      </c>
      <c r="X56" s="77">
        <v>20</v>
      </c>
    </row>
    <row r="57" spans="2:24" x14ac:dyDescent="0.25">
      <c r="B57" s="41">
        <f>VLOOKUP($A16,'Date Reference'!$K$6:$L$36,2,FALSE)</f>
        <v>44836</v>
      </c>
      <c r="C57" s="78">
        <v>15</v>
      </c>
      <c r="D57" s="77">
        <v>37.5</v>
      </c>
      <c r="E57" s="78">
        <v>22.5</v>
      </c>
      <c r="F57" s="77">
        <v>22.5</v>
      </c>
      <c r="G57" s="77">
        <v>10</v>
      </c>
      <c r="H57" s="77">
        <v>30</v>
      </c>
      <c r="I57" s="76"/>
      <c r="J57" s="74">
        <f>VLOOKUP($A16,'Date Reference'!$K$6:$L$36,2,FALSE)</f>
        <v>44836</v>
      </c>
      <c r="K57" s="78">
        <v>15</v>
      </c>
      <c r="L57" s="77">
        <v>30</v>
      </c>
      <c r="M57" s="78">
        <v>7.5</v>
      </c>
      <c r="N57" s="78">
        <v>30</v>
      </c>
      <c r="O57" s="77">
        <v>10</v>
      </c>
      <c r="P57" s="77">
        <v>20</v>
      </c>
      <c r="Q57" s="76"/>
      <c r="R57" s="74">
        <f>VLOOKUP($A16,'Date Reference'!$K$6:$L$36,2,FALSE)</f>
        <v>44836</v>
      </c>
      <c r="S57" s="78">
        <v>15</v>
      </c>
      <c r="T57" s="77">
        <v>30</v>
      </c>
      <c r="U57" s="78">
        <v>15</v>
      </c>
      <c r="V57" s="77">
        <v>22.5</v>
      </c>
      <c r="W57" s="77">
        <v>10</v>
      </c>
      <c r="X57" s="77">
        <v>20</v>
      </c>
    </row>
    <row r="58" spans="2:24" x14ac:dyDescent="0.25">
      <c r="B58" s="41">
        <f>VLOOKUP($A17,'Date Reference'!$K$6:$L$36,2,FALSE)</f>
        <v>44837</v>
      </c>
      <c r="C58" s="78">
        <v>22.5</v>
      </c>
      <c r="D58" s="77">
        <v>15</v>
      </c>
      <c r="E58" s="78">
        <v>15</v>
      </c>
      <c r="F58" s="77">
        <v>22.5</v>
      </c>
      <c r="G58" s="77">
        <v>10</v>
      </c>
      <c r="H58" s="77">
        <v>30</v>
      </c>
      <c r="I58" s="76"/>
      <c r="J58" s="74">
        <f>VLOOKUP($A17,'Date Reference'!$K$6:$L$36,2,FALSE)</f>
        <v>44837</v>
      </c>
      <c r="K58" s="78">
        <v>7.5</v>
      </c>
      <c r="L58" s="77">
        <v>37.5</v>
      </c>
      <c r="M58" s="78">
        <v>7.5</v>
      </c>
      <c r="N58" s="78">
        <v>30</v>
      </c>
      <c r="O58" s="77">
        <v>10</v>
      </c>
      <c r="P58" s="77">
        <v>30</v>
      </c>
      <c r="Q58" s="76"/>
      <c r="R58" s="74">
        <f>VLOOKUP($A17,'Date Reference'!$K$6:$L$36,2,FALSE)</f>
        <v>44837</v>
      </c>
      <c r="S58" s="78">
        <v>7.5</v>
      </c>
      <c r="T58" s="77">
        <v>37.5</v>
      </c>
      <c r="U58" s="78">
        <v>15</v>
      </c>
      <c r="V58" s="77">
        <v>22.5</v>
      </c>
      <c r="W58" s="77">
        <v>10</v>
      </c>
      <c r="X58" s="77">
        <v>20</v>
      </c>
    </row>
    <row r="59" spans="2:24" x14ac:dyDescent="0.25">
      <c r="B59" s="41">
        <f>VLOOKUP($A18,'Date Reference'!$K$6:$L$36,2,FALSE)</f>
        <v>44838</v>
      </c>
      <c r="C59" s="78">
        <v>15</v>
      </c>
      <c r="D59" s="77">
        <v>37.5</v>
      </c>
      <c r="E59" s="78">
        <v>15</v>
      </c>
      <c r="F59" s="77">
        <v>22.5</v>
      </c>
      <c r="G59" s="77">
        <v>20</v>
      </c>
      <c r="H59" s="77">
        <v>20</v>
      </c>
      <c r="I59" s="76"/>
      <c r="J59" s="74">
        <f>VLOOKUP($A18,'Date Reference'!$K$6:$L$36,2,FALSE)</f>
        <v>44838</v>
      </c>
      <c r="K59" s="78">
        <v>15</v>
      </c>
      <c r="L59" s="77">
        <v>22.5</v>
      </c>
      <c r="M59" s="78">
        <v>7.5</v>
      </c>
      <c r="N59" s="78">
        <v>30</v>
      </c>
      <c r="O59" s="77">
        <v>10</v>
      </c>
      <c r="P59" s="77">
        <v>30</v>
      </c>
      <c r="Q59" s="76"/>
      <c r="R59" s="74">
        <f>VLOOKUP($A18,'Date Reference'!$K$6:$L$36,2,FALSE)</f>
        <v>44838</v>
      </c>
      <c r="S59" s="78">
        <v>7.5</v>
      </c>
      <c r="T59" s="77">
        <v>30</v>
      </c>
      <c r="U59" s="78">
        <v>15</v>
      </c>
      <c r="V59" s="77">
        <v>22.5</v>
      </c>
      <c r="W59" s="77">
        <v>10</v>
      </c>
      <c r="X59" s="77">
        <v>20</v>
      </c>
    </row>
    <row r="60" spans="2:24" x14ac:dyDescent="0.25">
      <c r="B60" s="41">
        <f>VLOOKUP($A19,'Date Reference'!$K$6:$L$36,2,FALSE)</f>
        <v>44839</v>
      </c>
      <c r="C60" s="77">
        <v>15</v>
      </c>
      <c r="D60" s="77">
        <v>37.5</v>
      </c>
      <c r="E60" s="77">
        <v>15</v>
      </c>
      <c r="F60" s="77">
        <v>30</v>
      </c>
      <c r="G60" s="77">
        <v>10</v>
      </c>
      <c r="H60" s="77">
        <v>30</v>
      </c>
      <c r="I60" s="76"/>
      <c r="J60" s="74">
        <f>VLOOKUP($A19,'Date Reference'!$K$6:$L$36,2,FALSE)</f>
        <v>44839</v>
      </c>
      <c r="K60" s="77">
        <v>15</v>
      </c>
      <c r="L60" s="77">
        <v>30</v>
      </c>
      <c r="M60" s="77">
        <v>15</v>
      </c>
      <c r="N60" s="77">
        <v>22.5</v>
      </c>
      <c r="O60" s="77">
        <v>10</v>
      </c>
      <c r="P60" s="77">
        <v>30</v>
      </c>
      <c r="Q60" s="76"/>
      <c r="R60" s="74">
        <f>VLOOKUP($A19,'Date Reference'!$K$6:$L$36,2,FALSE)</f>
        <v>44839</v>
      </c>
      <c r="S60" s="77">
        <v>7.5</v>
      </c>
      <c r="T60" s="77">
        <v>37.5</v>
      </c>
      <c r="U60" s="78">
        <v>15</v>
      </c>
      <c r="V60" s="77">
        <v>30</v>
      </c>
      <c r="W60" s="77">
        <v>10</v>
      </c>
      <c r="X60" s="77">
        <v>20</v>
      </c>
    </row>
    <row r="61" spans="2:24" x14ac:dyDescent="0.25">
      <c r="B61" s="41">
        <f>VLOOKUP($A20,'Date Reference'!$K$6:$L$36,2,FALSE)</f>
        <v>44840</v>
      </c>
      <c r="C61" s="77">
        <v>15</v>
      </c>
      <c r="D61" s="77">
        <v>30</v>
      </c>
      <c r="E61" s="77">
        <v>15</v>
      </c>
      <c r="F61" s="77">
        <v>15</v>
      </c>
      <c r="G61" s="77">
        <v>10</v>
      </c>
      <c r="H61" s="77">
        <v>30</v>
      </c>
      <c r="I61" s="76"/>
      <c r="J61" s="74">
        <f>VLOOKUP($A20,'Date Reference'!$K$6:$L$36,2,FALSE)</f>
        <v>44840</v>
      </c>
      <c r="K61" s="77">
        <v>7.5</v>
      </c>
      <c r="L61" s="77">
        <v>37.5</v>
      </c>
      <c r="M61" s="77">
        <v>15</v>
      </c>
      <c r="N61" s="77">
        <v>22.5</v>
      </c>
      <c r="O61" s="77">
        <v>10</v>
      </c>
      <c r="P61" s="77">
        <v>30</v>
      </c>
      <c r="Q61" s="76"/>
      <c r="R61" s="74">
        <f>VLOOKUP($A20,'Date Reference'!$K$6:$L$36,2,FALSE)</f>
        <v>44840</v>
      </c>
      <c r="S61" s="77">
        <v>15</v>
      </c>
      <c r="T61" s="77">
        <v>22.5</v>
      </c>
      <c r="U61" s="78">
        <v>15</v>
      </c>
      <c r="V61" s="77">
        <v>22.5</v>
      </c>
      <c r="W61" s="77">
        <v>10</v>
      </c>
      <c r="X61" s="77">
        <v>30</v>
      </c>
    </row>
    <row r="62" spans="2:24" x14ac:dyDescent="0.25">
      <c r="B62" s="41">
        <f>VLOOKUP($A21,'Date Reference'!$K$6:$L$36,2,FALSE)</f>
        <v>44841</v>
      </c>
      <c r="C62" s="77">
        <v>7.5</v>
      </c>
      <c r="D62" s="77">
        <v>30</v>
      </c>
      <c r="E62" s="77">
        <v>22.5</v>
      </c>
      <c r="F62" s="77">
        <v>22.5</v>
      </c>
      <c r="G62" s="77">
        <v>10</v>
      </c>
      <c r="H62" s="77">
        <v>30</v>
      </c>
      <c r="I62" s="76"/>
      <c r="J62" s="74">
        <f>VLOOKUP($A21,'Date Reference'!$K$6:$L$36,2,FALSE)</f>
        <v>44841</v>
      </c>
      <c r="K62" s="77">
        <v>22.5</v>
      </c>
      <c r="L62" s="77">
        <v>30</v>
      </c>
      <c r="M62" s="77">
        <v>15</v>
      </c>
      <c r="N62" s="77">
        <v>15</v>
      </c>
      <c r="O62" s="77">
        <v>10</v>
      </c>
      <c r="P62" s="77">
        <v>30</v>
      </c>
      <c r="Q62" s="76"/>
      <c r="R62" s="74">
        <f>VLOOKUP($A21,'Date Reference'!$K$6:$L$36,2,FALSE)</f>
        <v>44841</v>
      </c>
      <c r="S62" s="77">
        <v>15</v>
      </c>
      <c r="T62" s="77">
        <v>30</v>
      </c>
      <c r="U62" s="78">
        <v>15</v>
      </c>
      <c r="V62" s="77">
        <v>22.5</v>
      </c>
      <c r="W62" s="77">
        <v>10</v>
      </c>
      <c r="X62" s="77">
        <v>20</v>
      </c>
    </row>
    <row r="63" spans="2:24" x14ac:dyDescent="0.25">
      <c r="B63" s="41">
        <f>VLOOKUP($A22,'Date Reference'!$K$6:$L$36,2,FALSE)</f>
        <v>44842</v>
      </c>
      <c r="C63" s="77">
        <v>7.5</v>
      </c>
      <c r="D63" s="77">
        <v>15</v>
      </c>
      <c r="E63" s="77">
        <v>15</v>
      </c>
      <c r="F63" s="77">
        <v>22.5</v>
      </c>
      <c r="G63" s="77">
        <v>10</v>
      </c>
      <c r="H63" s="77">
        <v>30</v>
      </c>
      <c r="I63" s="76"/>
      <c r="J63" s="74">
        <f>VLOOKUP($A22,'Date Reference'!$K$6:$L$36,2,FALSE)</f>
        <v>44842</v>
      </c>
      <c r="K63" s="77">
        <v>7.5</v>
      </c>
      <c r="L63" s="77">
        <v>37.5</v>
      </c>
      <c r="M63" s="77">
        <v>15</v>
      </c>
      <c r="N63" s="77">
        <v>22.5</v>
      </c>
      <c r="O63" s="77">
        <v>10</v>
      </c>
      <c r="P63" s="77">
        <v>30</v>
      </c>
      <c r="Q63" s="76"/>
      <c r="R63" s="74">
        <f>VLOOKUP($A22,'Date Reference'!$K$6:$L$36,2,FALSE)</f>
        <v>44842</v>
      </c>
      <c r="S63" s="77">
        <v>15</v>
      </c>
      <c r="T63" s="77">
        <v>22.5</v>
      </c>
      <c r="U63" s="78">
        <v>15</v>
      </c>
      <c r="V63" s="77">
        <v>22.5</v>
      </c>
      <c r="W63" s="77">
        <v>10</v>
      </c>
      <c r="X63" s="77">
        <v>20</v>
      </c>
    </row>
    <row r="64" spans="2:24" x14ac:dyDescent="0.25">
      <c r="B64" s="41">
        <f>VLOOKUP($A23,'Date Reference'!$K$6:$L$36,2,FALSE)</f>
        <v>44843</v>
      </c>
      <c r="C64" s="77">
        <v>15</v>
      </c>
      <c r="D64" s="77">
        <v>37.5</v>
      </c>
      <c r="E64" s="77">
        <v>15</v>
      </c>
      <c r="F64" s="77">
        <v>30</v>
      </c>
      <c r="G64" s="77">
        <v>10</v>
      </c>
      <c r="H64" s="77">
        <v>30</v>
      </c>
      <c r="I64" s="76"/>
      <c r="J64" s="74">
        <f>VLOOKUP($A23,'Date Reference'!$K$6:$L$36,2,FALSE)</f>
        <v>44843</v>
      </c>
      <c r="K64" s="77">
        <v>7.5</v>
      </c>
      <c r="L64" s="77">
        <v>37.5</v>
      </c>
      <c r="M64" s="77">
        <v>7.5</v>
      </c>
      <c r="N64" s="77">
        <v>30</v>
      </c>
      <c r="O64" s="77">
        <v>10</v>
      </c>
      <c r="P64" s="77">
        <v>30</v>
      </c>
      <c r="Q64" s="76"/>
      <c r="R64" s="74">
        <f>VLOOKUP($A23,'Date Reference'!$K$6:$L$36,2,FALSE)</f>
        <v>44843</v>
      </c>
      <c r="S64" s="77">
        <v>15</v>
      </c>
      <c r="T64" s="77">
        <v>30</v>
      </c>
      <c r="U64" s="78">
        <v>15</v>
      </c>
      <c r="V64" s="77">
        <v>22.5</v>
      </c>
      <c r="W64" s="77">
        <v>10</v>
      </c>
      <c r="X64" s="77">
        <v>20</v>
      </c>
    </row>
    <row r="65" spans="2:24" x14ac:dyDescent="0.25">
      <c r="B65" s="41">
        <f>VLOOKUP($A24,'Date Reference'!$K$6:$L$36,2,FALSE)</f>
        <v>44844</v>
      </c>
      <c r="C65" s="77">
        <v>15</v>
      </c>
      <c r="D65" s="77">
        <v>37.5</v>
      </c>
      <c r="E65" s="77">
        <v>15</v>
      </c>
      <c r="F65" s="77">
        <v>30</v>
      </c>
      <c r="G65" s="77">
        <v>10</v>
      </c>
      <c r="H65" s="77">
        <v>30</v>
      </c>
      <c r="I65" s="76"/>
      <c r="J65" s="74">
        <f>VLOOKUP($A24,'Date Reference'!$K$6:$L$36,2,FALSE)</f>
        <v>44844</v>
      </c>
      <c r="K65" s="77">
        <v>7.5</v>
      </c>
      <c r="L65" s="77">
        <v>37.5</v>
      </c>
      <c r="M65" s="77">
        <v>15</v>
      </c>
      <c r="N65" s="77">
        <v>22.5</v>
      </c>
      <c r="O65" s="77">
        <v>10</v>
      </c>
      <c r="P65" s="77">
        <v>30</v>
      </c>
      <c r="Q65" s="76"/>
      <c r="R65" s="74">
        <f>VLOOKUP($A24,'Date Reference'!$K$6:$L$36,2,FALSE)</f>
        <v>44844</v>
      </c>
      <c r="S65" s="77">
        <v>15</v>
      </c>
      <c r="T65" s="77">
        <v>30</v>
      </c>
      <c r="U65" s="77">
        <v>15</v>
      </c>
      <c r="V65" s="77">
        <v>22.5</v>
      </c>
      <c r="W65" s="77">
        <v>20</v>
      </c>
      <c r="X65" s="77">
        <v>10</v>
      </c>
    </row>
    <row r="66" spans="2:24" x14ac:dyDescent="0.25">
      <c r="B66" s="41">
        <f>VLOOKUP($A25,'Date Reference'!$K$6:$L$36,2,FALSE)</f>
        <v>44845</v>
      </c>
      <c r="C66" s="77">
        <v>15</v>
      </c>
      <c r="D66" s="77">
        <v>30</v>
      </c>
      <c r="E66" s="77">
        <v>15</v>
      </c>
      <c r="F66" s="77">
        <v>30</v>
      </c>
      <c r="G66" s="77">
        <v>10</v>
      </c>
      <c r="H66" s="77">
        <v>30</v>
      </c>
      <c r="I66" s="76"/>
      <c r="J66" s="74">
        <f>VLOOKUP($A25,'Date Reference'!$K$6:$L$36,2,FALSE)</f>
        <v>44845</v>
      </c>
      <c r="K66" s="77">
        <v>7.5</v>
      </c>
      <c r="L66" s="77">
        <v>37.5</v>
      </c>
      <c r="M66" s="77">
        <v>15</v>
      </c>
      <c r="N66" s="77">
        <v>22.5</v>
      </c>
      <c r="O66" s="77">
        <v>10</v>
      </c>
      <c r="P66" s="77">
        <v>30</v>
      </c>
      <c r="Q66" s="76"/>
      <c r="R66" s="74">
        <f>VLOOKUP($A25,'Date Reference'!$K$6:$L$36,2,FALSE)</f>
        <v>44845</v>
      </c>
      <c r="S66" s="77">
        <v>15</v>
      </c>
      <c r="T66" s="77">
        <v>30</v>
      </c>
      <c r="U66" s="77">
        <v>7.5</v>
      </c>
      <c r="V66" s="77">
        <v>22.5</v>
      </c>
      <c r="W66" s="77">
        <v>20</v>
      </c>
      <c r="X66" s="77">
        <v>10</v>
      </c>
    </row>
    <row r="67" spans="2:24" x14ac:dyDescent="0.25">
      <c r="B67" s="41">
        <f>VLOOKUP($A26,'Date Reference'!$K$6:$L$36,2,FALSE)</f>
        <v>44846</v>
      </c>
      <c r="C67" s="77">
        <v>15</v>
      </c>
      <c r="D67" s="77">
        <v>37.5</v>
      </c>
      <c r="E67" s="77">
        <v>15</v>
      </c>
      <c r="F67" s="77">
        <v>37.5</v>
      </c>
      <c r="G67" s="77">
        <v>20</v>
      </c>
      <c r="H67" s="77">
        <v>20</v>
      </c>
      <c r="I67" s="76"/>
      <c r="J67" s="74">
        <f>VLOOKUP($A26,'Date Reference'!$K$6:$L$36,2,FALSE)</f>
        <v>44846</v>
      </c>
      <c r="K67" s="77">
        <v>15</v>
      </c>
      <c r="L67" s="77">
        <v>30</v>
      </c>
      <c r="M67" s="77">
        <v>15</v>
      </c>
      <c r="N67" s="77">
        <v>22.5</v>
      </c>
      <c r="O67" s="77">
        <v>10</v>
      </c>
      <c r="P67" s="77">
        <v>30</v>
      </c>
      <c r="Q67" s="76"/>
      <c r="R67" s="74">
        <f>VLOOKUP($A26,'Date Reference'!$K$6:$L$36,2,FALSE)</f>
        <v>44846</v>
      </c>
      <c r="S67" s="77">
        <v>15</v>
      </c>
      <c r="T67" s="77">
        <v>30</v>
      </c>
      <c r="U67" s="77">
        <v>15</v>
      </c>
      <c r="V67" s="77">
        <v>22.5</v>
      </c>
      <c r="W67" s="77">
        <v>10</v>
      </c>
      <c r="X67" s="77">
        <v>20</v>
      </c>
    </row>
    <row r="68" spans="2:24" x14ac:dyDescent="0.25">
      <c r="B68" s="41">
        <f>VLOOKUP($A27,'Date Reference'!$K$6:$L$36,2,FALSE)</f>
        <v>44847</v>
      </c>
      <c r="C68" s="77">
        <v>15</v>
      </c>
      <c r="D68" s="77">
        <v>30</v>
      </c>
      <c r="E68" s="77">
        <v>15</v>
      </c>
      <c r="F68" s="77">
        <v>30</v>
      </c>
      <c r="G68" s="77">
        <v>20</v>
      </c>
      <c r="H68" s="77">
        <v>20</v>
      </c>
      <c r="I68" s="76"/>
      <c r="J68" s="74">
        <f>VLOOKUP($A27,'Date Reference'!$K$6:$L$36,2,FALSE)</f>
        <v>44847</v>
      </c>
      <c r="K68" s="77">
        <v>15</v>
      </c>
      <c r="L68" s="77">
        <v>30</v>
      </c>
      <c r="M68" s="77">
        <v>7.5</v>
      </c>
      <c r="N68" s="77">
        <v>30</v>
      </c>
      <c r="O68" s="77">
        <v>10</v>
      </c>
      <c r="P68" s="77">
        <v>30</v>
      </c>
      <c r="Q68" s="76"/>
      <c r="R68" s="74">
        <f>VLOOKUP($A27,'Date Reference'!$K$6:$L$36,2,FALSE)</f>
        <v>44847</v>
      </c>
      <c r="S68" s="77">
        <v>15</v>
      </c>
      <c r="T68" s="77">
        <v>37.5</v>
      </c>
      <c r="U68" s="77">
        <v>15</v>
      </c>
      <c r="V68" s="77">
        <v>22.5</v>
      </c>
      <c r="W68" s="77">
        <v>10</v>
      </c>
      <c r="X68" s="77">
        <v>20</v>
      </c>
    </row>
    <row r="69" spans="2:24" x14ac:dyDescent="0.25">
      <c r="B69" s="41">
        <f>VLOOKUP($A28,'Date Reference'!$K$6:$L$36,2,FALSE)</f>
        <v>44848</v>
      </c>
      <c r="C69" s="77">
        <v>15</v>
      </c>
      <c r="D69" s="77">
        <v>37.5</v>
      </c>
      <c r="E69" s="77">
        <v>7.5</v>
      </c>
      <c r="F69" s="77">
        <v>30</v>
      </c>
      <c r="G69" s="77">
        <v>20</v>
      </c>
      <c r="H69" s="77">
        <v>30</v>
      </c>
      <c r="I69" s="76"/>
      <c r="J69" s="74">
        <f>VLOOKUP($A28,'Date Reference'!$K$6:$L$36,2,FALSE)</f>
        <v>44848</v>
      </c>
      <c r="K69" s="77">
        <v>15</v>
      </c>
      <c r="L69" s="77">
        <v>30</v>
      </c>
      <c r="M69" s="77">
        <v>7.5</v>
      </c>
      <c r="N69" s="77">
        <v>30</v>
      </c>
      <c r="O69" s="77">
        <v>10</v>
      </c>
      <c r="P69" s="77">
        <v>30</v>
      </c>
      <c r="Q69" s="76"/>
      <c r="R69" s="74">
        <f>VLOOKUP($A28,'Date Reference'!$K$6:$L$36,2,FALSE)</f>
        <v>44848</v>
      </c>
      <c r="S69" s="77">
        <v>15</v>
      </c>
      <c r="T69" s="77">
        <v>30</v>
      </c>
      <c r="U69" s="77">
        <v>15</v>
      </c>
      <c r="V69" s="77">
        <v>22.5</v>
      </c>
      <c r="W69" s="77">
        <v>10</v>
      </c>
      <c r="X69" s="77">
        <v>20</v>
      </c>
    </row>
    <row r="70" spans="2:24" x14ac:dyDescent="0.25">
      <c r="B70" s="41">
        <f>VLOOKUP($A29,'Date Reference'!$K$6:$L$36,2,FALSE)</f>
        <v>44849</v>
      </c>
      <c r="C70" s="77">
        <v>22.5</v>
      </c>
      <c r="D70" s="77">
        <v>37.5</v>
      </c>
      <c r="E70" s="77">
        <v>15</v>
      </c>
      <c r="F70" s="77">
        <v>30</v>
      </c>
      <c r="G70" s="77">
        <v>10</v>
      </c>
      <c r="H70" s="77">
        <v>30</v>
      </c>
      <c r="I70" s="76"/>
      <c r="J70" s="74">
        <f>VLOOKUP($A29,'Date Reference'!$K$6:$L$36,2,FALSE)</f>
        <v>44849</v>
      </c>
      <c r="K70" s="77">
        <v>7.5</v>
      </c>
      <c r="L70" s="77">
        <v>37.5</v>
      </c>
      <c r="M70" s="77">
        <v>15</v>
      </c>
      <c r="N70" s="77">
        <v>22.5</v>
      </c>
      <c r="O70" s="77">
        <v>10</v>
      </c>
      <c r="P70" s="77">
        <v>30</v>
      </c>
      <c r="Q70" s="76"/>
      <c r="R70" s="74">
        <f>VLOOKUP($A29,'Date Reference'!$K$6:$L$36,2,FALSE)</f>
        <v>44849</v>
      </c>
      <c r="S70" s="77">
        <v>15</v>
      </c>
      <c r="T70" s="77">
        <v>30</v>
      </c>
      <c r="U70" s="77">
        <v>15</v>
      </c>
      <c r="V70" s="77">
        <v>22.5</v>
      </c>
      <c r="W70" s="77">
        <v>10</v>
      </c>
      <c r="X70" s="77">
        <v>20</v>
      </c>
    </row>
    <row r="71" spans="2:24" x14ac:dyDescent="0.25">
      <c r="B71" s="41">
        <f>VLOOKUP($A30,'Date Reference'!$K$6:$L$36,2,FALSE)</f>
        <v>44850</v>
      </c>
      <c r="C71" s="77">
        <v>15</v>
      </c>
      <c r="D71" s="77">
        <v>37.5</v>
      </c>
      <c r="E71" s="77">
        <v>7.5</v>
      </c>
      <c r="F71" s="77">
        <v>37.5</v>
      </c>
      <c r="G71" s="77">
        <v>10</v>
      </c>
      <c r="H71" s="77">
        <v>30</v>
      </c>
      <c r="I71" s="76"/>
      <c r="J71" s="74">
        <f>VLOOKUP($A30,'Date Reference'!$K$6:$L$36,2,FALSE)</f>
        <v>44850</v>
      </c>
      <c r="K71" s="77">
        <v>15</v>
      </c>
      <c r="L71" s="77">
        <v>30</v>
      </c>
      <c r="M71" s="77">
        <v>7.5</v>
      </c>
      <c r="N71" s="77">
        <v>30</v>
      </c>
      <c r="O71" s="77">
        <v>10</v>
      </c>
      <c r="P71" s="77">
        <v>30</v>
      </c>
      <c r="Q71" s="76"/>
      <c r="R71" s="74">
        <f>VLOOKUP($A30,'Date Reference'!$K$6:$L$36,2,FALSE)</f>
        <v>44850</v>
      </c>
      <c r="S71" s="77">
        <v>15</v>
      </c>
      <c r="T71" s="77">
        <v>30</v>
      </c>
      <c r="U71" s="77">
        <v>15</v>
      </c>
      <c r="V71" s="77">
        <v>22.5</v>
      </c>
      <c r="W71" s="77">
        <v>10</v>
      </c>
      <c r="X71" s="77">
        <v>20</v>
      </c>
    </row>
    <row r="72" spans="2:24" x14ac:dyDescent="0.25">
      <c r="B72" s="41">
        <f>VLOOKUP($A31,'Date Reference'!$K$6:$L$36,2,FALSE)</f>
        <v>44851</v>
      </c>
      <c r="C72" s="77">
        <v>15</v>
      </c>
      <c r="D72" s="77">
        <v>37.5</v>
      </c>
      <c r="E72" s="77">
        <v>15</v>
      </c>
      <c r="F72" s="77">
        <v>30</v>
      </c>
      <c r="G72" s="77">
        <v>10</v>
      </c>
      <c r="H72" s="77">
        <v>30</v>
      </c>
      <c r="I72" s="76"/>
      <c r="J72" s="74">
        <f>VLOOKUP($A31,'Date Reference'!$K$6:$L$36,2,FALSE)</f>
        <v>44851</v>
      </c>
      <c r="K72" s="77">
        <v>7.5</v>
      </c>
      <c r="L72" s="77">
        <v>30</v>
      </c>
      <c r="M72" s="77">
        <v>15</v>
      </c>
      <c r="N72" s="77">
        <v>15</v>
      </c>
      <c r="O72" s="77">
        <v>20</v>
      </c>
      <c r="P72" s="77">
        <v>20</v>
      </c>
      <c r="Q72" s="76"/>
      <c r="R72" s="74">
        <f>VLOOKUP($A31,'Date Reference'!$K$6:$L$36,2,FALSE)</f>
        <v>44851</v>
      </c>
      <c r="S72" s="77">
        <v>15</v>
      </c>
      <c r="T72" s="77">
        <v>30</v>
      </c>
      <c r="U72" s="77">
        <v>15</v>
      </c>
      <c r="V72" s="77">
        <v>22.5</v>
      </c>
      <c r="W72" s="77">
        <v>20</v>
      </c>
      <c r="X72" s="77">
        <v>20</v>
      </c>
    </row>
    <row r="73" spans="2:24" x14ac:dyDescent="0.25">
      <c r="B73" s="41">
        <f>VLOOKUP($A32,'Date Reference'!$K$6:$L$36,2,FALSE)</f>
        <v>44852</v>
      </c>
      <c r="C73" s="77">
        <v>15</v>
      </c>
      <c r="D73" s="77">
        <v>37.5</v>
      </c>
      <c r="E73" s="77">
        <v>15</v>
      </c>
      <c r="F73" s="77">
        <v>30</v>
      </c>
      <c r="G73" s="77">
        <v>10</v>
      </c>
      <c r="H73" s="77">
        <v>30</v>
      </c>
      <c r="I73" s="76"/>
      <c r="J73" s="74">
        <f>VLOOKUP($A32,'Date Reference'!$K$6:$L$36,2,FALSE)</f>
        <v>44852</v>
      </c>
      <c r="K73" s="77">
        <v>7.5</v>
      </c>
      <c r="L73" s="77">
        <v>22.5</v>
      </c>
      <c r="M73" s="77">
        <v>15</v>
      </c>
      <c r="N73" s="77">
        <v>15</v>
      </c>
      <c r="O73" s="77">
        <v>10</v>
      </c>
      <c r="P73" s="77">
        <v>30</v>
      </c>
      <c r="Q73" s="76"/>
      <c r="R73" s="74">
        <f>VLOOKUP($A32,'Date Reference'!$K$6:$L$36,2,FALSE)</f>
        <v>44852</v>
      </c>
      <c r="S73" s="77">
        <v>15</v>
      </c>
      <c r="T73" s="77">
        <v>30</v>
      </c>
      <c r="U73" s="77">
        <v>15</v>
      </c>
      <c r="V73" s="77">
        <v>22.5</v>
      </c>
      <c r="W73" s="77">
        <v>10</v>
      </c>
      <c r="X73" s="77">
        <v>20</v>
      </c>
    </row>
    <row r="74" spans="2:24" x14ac:dyDescent="0.25">
      <c r="B74" s="41">
        <f>VLOOKUP($A33,'Date Reference'!$K$6:$L$36,2,FALSE)</f>
        <v>44853</v>
      </c>
      <c r="C74" s="77">
        <v>15</v>
      </c>
      <c r="D74" s="77">
        <v>37.5</v>
      </c>
      <c r="E74" s="77">
        <v>15</v>
      </c>
      <c r="F74" s="77">
        <v>30</v>
      </c>
      <c r="G74" s="77">
        <v>10</v>
      </c>
      <c r="H74" s="77">
        <v>30</v>
      </c>
      <c r="I74" s="76"/>
      <c r="J74" s="74">
        <f>VLOOKUP($A33,'Date Reference'!$K$6:$L$36,2,FALSE)</f>
        <v>44853</v>
      </c>
      <c r="K74" s="77">
        <v>15</v>
      </c>
      <c r="L74" s="77">
        <v>22.5</v>
      </c>
      <c r="M74" s="77">
        <v>15</v>
      </c>
      <c r="N74" s="77">
        <v>15</v>
      </c>
      <c r="O74" s="77">
        <v>20</v>
      </c>
      <c r="P74" s="77">
        <v>20</v>
      </c>
      <c r="Q74" s="76"/>
      <c r="R74" s="74">
        <f>VLOOKUP($A33,'Date Reference'!$K$6:$L$36,2,FALSE)</f>
        <v>44853</v>
      </c>
      <c r="S74" s="77">
        <v>22.5</v>
      </c>
      <c r="T74" s="77">
        <v>30</v>
      </c>
      <c r="U74" s="77">
        <v>15</v>
      </c>
      <c r="V74" s="77">
        <v>30</v>
      </c>
      <c r="W74" s="77">
        <v>10</v>
      </c>
      <c r="X74" s="77">
        <v>30</v>
      </c>
    </row>
    <row r="75" spans="2:24" x14ac:dyDescent="0.25">
      <c r="B75" s="41">
        <f>VLOOKUP($A34,'Date Reference'!$K$6:$L$36,2,FALSE)</f>
        <v>44854</v>
      </c>
      <c r="C75" s="77">
        <v>15</v>
      </c>
      <c r="D75" s="77">
        <v>37.5</v>
      </c>
      <c r="E75" s="77">
        <v>15</v>
      </c>
      <c r="F75" s="77">
        <v>30</v>
      </c>
      <c r="G75" s="77">
        <v>10</v>
      </c>
      <c r="H75" s="77">
        <v>30</v>
      </c>
      <c r="I75" s="76"/>
      <c r="J75" s="74">
        <f>VLOOKUP($A34,'Date Reference'!$K$6:$L$36,2,FALSE)</f>
        <v>44854</v>
      </c>
      <c r="K75" s="77">
        <v>7.5</v>
      </c>
      <c r="L75" s="77">
        <v>30</v>
      </c>
      <c r="M75" s="77">
        <v>15</v>
      </c>
      <c r="N75" s="77">
        <v>15</v>
      </c>
      <c r="O75" s="77">
        <v>10</v>
      </c>
      <c r="P75" s="77">
        <v>20</v>
      </c>
      <c r="Q75" s="76"/>
      <c r="R75" s="74">
        <f>VLOOKUP($A34,'Date Reference'!$K$6:$L$36,2,FALSE)</f>
        <v>44854</v>
      </c>
      <c r="S75" s="77">
        <v>15</v>
      </c>
      <c r="T75" s="77">
        <v>37.5</v>
      </c>
      <c r="U75" s="77">
        <v>15</v>
      </c>
      <c r="V75" s="77">
        <v>30</v>
      </c>
      <c r="W75" s="77">
        <v>10</v>
      </c>
      <c r="X75" s="77">
        <v>30</v>
      </c>
    </row>
    <row r="76" spans="2:24" x14ac:dyDescent="0.25">
      <c r="B76" s="41">
        <f>VLOOKUP($A35,'Date Reference'!$K$6:$L$36,2,FALSE)</f>
        <v>44855</v>
      </c>
      <c r="C76" s="77">
        <v>15</v>
      </c>
      <c r="D76" s="77">
        <v>30</v>
      </c>
      <c r="E76" s="77">
        <v>15</v>
      </c>
      <c r="F76" s="77">
        <v>30</v>
      </c>
      <c r="G76" s="77">
        <v>10</v>
      </c>
      <c r="H76" s="77">
        <v>30</v>
      </c>
      <c r="I76" s="76"/>
      <c r="J76" s="74">
        <f>VLOOKUP($A35,'Date Reference'!$K$6:$L$36,2,FALSE)</f>
        <v>44855</v>
      </c>
      <c r="K76" s="77">
        <v>15</v>
      </c>
      <c r="L76" s="77">
        <v>30</v>
      </c>
      <c r="M76" s="77">
        <v>7.5</v>
      </c>
      <c r="N76" s="77">
        <v>22.5</v>
      </c>
      <c r="O76" s="77">
        <v>10</v>
      </c>
      <c r="P76" s="77">
        <v>20</v>
      </c>
      <c r="Q76" s="76"/>
      <c r="R76" s="74">
        <f>VLOOKUP($A35,'Date Reference'!$K$6:$L$36,2,FALSE)</f>
        <v>44855</v>
      </c>
      <c r="S76" s="77">
        <v>15</v>
      </c>
      <c r="T76" s="77">
        <v>30</v>
      </c>
      <c r="U76" s="77">
        <v>15</v>
      </c>
      <c r="V76" s="77">
        <v>30</v>
      </c>
      <c r="W76" s="77">
        <v>10</v>
      </c>
      <c r="X76" s="77">
        <v>30</v>
      </c>
    </row>
    <row r="77" spans="2:24" x14ac:dyDescent="0.25">
      <c r="B77" s="41">
        <f>VLOOKUP($A36,'Date Reference'!$K$6:$L$36,2,FALSE)</f>
        <v>44856</v>
      </c>
      <c r="C77" s="77">
        <v>15</v>
      </c>
      <c r="D77" s="77">
        <v>45</v>
      </c>
      <c r="E77" s="77">
        <v>15</v>
      </c>
      <c r="F77" s="77">
        <v>30</v>
      </c>
      <c r="G77" s="77">
        <v>20</v>
      </c>
      <c r="H77" s="77">
        <v>30</v>
      </c>
      <c r="I77" s="76"/>
      <c r="J77" s="74">
        <f>VLOOKUP($A36,'Date Reference'!$K$6:$L$36,2,FALSE)</f>
        <v>44856</v>
      </c>
      <c r="K77" s="77">
        <v>7.5</v>
      </c>
      <c r="L77" s="77">
        <v>30</v>
      </c>
      <c r="M77" s="77">
        <v>15</v>
      </c>
      <c r="N77" s="77">
        <v>15</v>
      </c>
      <c r="O77" s="77">
        <v>10</v>
      </c>
      <c r="P77" s="77">
        <v>20</v>
      </c>
      <c r="Q77" s="76"/>
      <c r="R77" s="74">
        <f>VLOOKUP($A36,'Date Reference'!$K$6:$L$36,2,FALSE)</f>
        <v>44856</v>
      </c>
      <c r="S77" s="77">
        <v>15</v>
      </c>
      <c r="T77" s="77">
        <v>37.5</v>
      </c>
      <c r="U77" s="77">
        <v>15</v>
      </c>
      <c r="V77" s="77">
        <v>37.5</v>
      </c>
      <c r="W77" s="77">
        <v>10</v>
      </c>
      <c r="X77" s="77">
        <v>30</v>
      </c>
    </row>
    <row r="78" spans="2:24" x14ac:dyDescent="0.25">
      <c r="B78" s="41">
        <f>VLOOKUP($A37,'Date Reference'!$K$6:$L$36,2,FALSE)</f>
        <v>44857</v>
      </c>
      <c r="C78" s="77">
        <v>15</v>
      </c>
      <c r="D78" s="77">
        <v>45</v>
      </c>
      <c r="E78" s="77">
        <v>15</v>
      </c>
      <c r="F78" s="77">
        <v>37.5</v>
      </c>
      <c r="G78" s="77">
        <v>20</v>
      </c>
      <c r="H78" s="77">
        <v>30</v>
      </c>
      <c r="I78" s="76"/>
      <c r="J78" s="74">
        <f>VLOOKUP($A37,'Date Reference'!$K$6:$L$36,2,FALSE)</f>
        <v>44857</v>
      </c>
      <c r="K78" s="77">
        <v>7.5</v>
      </c>
      <c r="L78" s="77">
        <v>30</v>
      </c>
      <c r="M78" s="77">
        <v>15</v>
      </c>
      <c r="N78" s="77">
        <v>15</v>
      </c>
      <c r="O78" s="77">
        <v>10</v>
      </c>
      <c r="P78" s="77">
        <v>20</v>
      </c>
      <c r="Q78" s="76"/>
      <c r="R78" s="74">
        <f>VLOOKUP($A37,'Date Reference'!$K$6:$L$36,2,FALSE)</f>
        <v>44857</v>
      </c>
      <c r="S78" s="77">
        <v>15</v>
      </c>
      <c r="T78" s="77">
        <v>37.5</v>
      </c>
      <c r="U78" s="77">
        <v>15</v>
      </c>
      <c r="V78" s="77">
        <v>30</v>
      </c>
      <c r="W78" s="77">
        <v>10</v>
      </c>
      <c r="X78" s="77">
        <v>30</v>
      </c>
    </row>
    <row r="79" spans="2:24" x14ac:dyDescent="0.25">
      <c r="B79" s="41">
        <f>VLOOKUP($A38,'Date Reference'!$K$6:$L$36,2,FALSE)</f>
        <v>44858</v>
      </c>
      <c r="C79" s="77">
        <v>15</v>
      </c>
      <c r="D79" s="77">
        <v>45</v>
      </c>
      <c r="E79" s="77">
        <v>15</v>
      </c>
      <c r="F79" s="77">
        <v>30</v>
      </c>
      <c r="G79" s="77">
        <v>20</v>
      </c>
      <c r="H79" s="77">
        <v>30</v>
      </c>
      <c r="I79" s="76"/>
      <c r="J79" s="74">
        <f>VLOOKUP($A38,'Date Reference'!$K$6:$L$36,2,FALSE)</f>
        <v>44858</v>
      </c>
      <c r="K79" s="77">
        <v>15</v>
      </c>
      <c r="L79" s="77">
        <v>22.5</v>
      </c>
      <c r="M79" s="77">
        <v>7.5</v>
      </c>
      <c r="N79" s="77">
        <v>15</v>
      </c>
      <c r="O79" s="77">
        <v>10</v>
      </c>
      <c r="P79" s="77">
        <v>20</v>
      </c>
      <c r="Q79" s="76"/>
      <c r="R79" s="74">
        <f>VLOOKUP($A38,'Date Reference'!$K$6:$L$36,2,FALSE)</f>
        <v>44858</v>
      </c>
      <c r="S79" s="77">
        <v>15</v>
      </c>
      <c r="T79" s="77">
        <v>30</v>
      </c>
      <c r="U79" s="77">
        <v>7.5</v>
      </c>
      <c r="V79" s="77">
        <v>30</v>
      </c>
      <c r="W79" s="77">
        <v>10</v>
      </c>
      <c r="X79" s="77">
        <v>30</v>
      </c>
    </row>
    <row r="80" spans="2:24" x14ac:dyDescent="0.25">
      <c r="B80" s="41">
        <f>VLOOKUP($A39,'Date Reference'!$K$6:$L$36,2,FALSE)</f>
        <v>44859</v>
      </c>
      <c r="C80" s="77">
        <v>15</v>
      </c>
      <c r="D80" s="77">
        <v>30</v>
      </c>
      <c r="E80" s="77">
        <v>15</v>
      </c>
      <c r="F80" s="77">
        <v>30</v>
      </c>
      <c r="G80" s="77">
        <v>10</v>
      </c>
      <c r="H80" s="77">
        <v>40</v>
      </c>
      <c r="I80" s="76"/>
      <c r="J80" s="74">
        <f>VLOOKUP($A39,'Date Reference'!$K$6:$L$36,2,FALSE)</f>
        <v>44859</v>
      </c>
      <c r="K80" s="77">
        <v>15</v>
      </c>
      <c r="L80" s="77">
        <v>30</v>
      </c>
      <c r="M80" s="77">
        <v>15</v>
      </c>
      <c r="N80" s="77">
        <v>15</v>
      </c>
      <c r="O80" s="77">
        <v>10</v>
      </c>
      <c r="P80" s="77">
        <v>20</v>
      </c>
      <c r="Q80" s="76"/>
      <c r="R80" s="74">
        <f>VLOOKUP($A39,'Date Reference'!$K$6:$L$36,2,FALSE)</f>
        <v>44859</v>
      </c>
      <c r="S80" s="77">
        <v>15</v>
      </c>
      <c r="T80" s="77">
        <v>30</v>
      </c>
      <c r="U80" s="77">
        <v>15</v>
      </c>
      <c r="V80" s="77">
        <v>22.5</v>
      </c>
      <c r="W80" s="77">
        <v>10</v>
      </c>
      <c r="X80" s="77">
        <v>30</v>
      </c>
    </row>
    <row r="81" spans="2:24" x14ac:dyDescent="0.25">
      <c r="B81" s="41">
        <f>VLOOKUP($A40,'Date Reference'!$K$6:$L$36,2,FALSE)</f>
        <v>44860</v>
      </c>
      <c r="C81" s="77">
        <v>15</v>
      </c>
      <c r="D81" s="77">
        <v>37.5</v>
      </c>
      <c r="E81" s="77">
        <v>22.5</v>
      </c>
      <c r="F81" s="77">
        <v>37.5</v>
      </c>
      <c r="G81" s="77">
        <v>10</v>
      </c>
      <c r="H81" s="77">
        <v>40</v>
      </c>
      <c r="I81" s="76"/>
      <c r="J81" s="74">
        <f>VLOOKUP($A40,'Date Reference'!$K$6:$L$36,2,FALSE)</f>
        <v>44860</v>
      </c>
      <c r="K81" s="77">
        <v>15</v>
      </c>
      <c r="L81" s="77">
        <v>22.5</v>
      </c>
      <c r="M81" s="77">
        <v>22.5</v>
      </c>
      <c r="N81" s="77">
        <v>7.5</v>
      </c>
      <c r="O81" s="77">
        <v>10</v>
      </c>
      <c r="P81" s="77">
        <v>20</v>
      </c>
      <c r="Q81" s="76"/>
      <c r="R81" s="74">
        <f>VLOOKUP($A40,'Date Reference'!$K$6:$L$36,2,FALSE)</f>
        <v>44860</v>
      </c>
      <c r="S81" s="77">
        <v>15</v>
      </c>
      <c r="T81" s="77">
        <v>22.5</v>
      </c>
      <c r="U81" s="77">
        <v>15</v>
      </c>
      <c r="V81" s="77">
        <v>22.5</v>
      </c>
      <c r="W81" s="77">
        <v>10</v>
      </c>
      <c r="X81" s="77">
        <v>20</v>
      </c>
    </row>
    <row r="82" spans="2:24" x14ac:dyDescent="0.25">
      <c r="B82" s="41">
        <f>VLOOKUP($A41,'Date Reference'!$K$6:$L$36,2,FALSE)</f>
        <v>44861</v>
      </c>
      <c r="C82" s="77">
        <v>15</v>
      </c>
      <c r="D82" s="77">
        <v>45</v>
      </c>
      <c r="E82" s="77">
        <v>15</v>
      </c>
      <c r="F82" s="77">
        <v>45</v>
      </c>
      <c r="G82" s="77">
        <v>10</v>
      </c>
      <c r="H82" s="77">
        <v>50</v>
      </c>
      <c r="I82" s="76"/>
      <c r="J82" s="74">
        <f>VLOOKUP($A41,'Date Reference'!$K$6:$L$36,2,FALSE)</f>
        <v>44861</v>
      </c>
      <c r="K82" s="77">
        <v>15</v>
      </c>
      <c r="L82" s="77">
        <v>15</v>
      </c>
      <c r="M82" s="77">
        <v>15</v>
      </c>
      <c r="N82" s="77">
        <v>22.5</v>
      </c>
      <c r="O82" s="77">
        <v>10</v>
      </c>
      <c r="P82" s="77">
        <v>20</v>
      </c>
      <c r="Q82" s="76"/>
      <c r="R82" s="74">
        <f>VLOOKUP($A41,'Date Reference'!$K$6:$L$36,2,FALSE)</f>
        <v>44861</v>
      </c>
      <c r="S82" s="77">
        <v>15</v>
      </c>
      <c r="T82" s="77">
        <v>22.5</v>
      </c>
      <c r="U82" s="77">
        <v>15</v>
      </c>
      <c r="V82" s="77">
        <v>22.5</v>
      </c>
      <c r="W82" s="77">
        <v>10</v>
      </c>
      <c r="X82" s="77">
        <v>20</v>
      </c>
    </row>
    <row r="83" spans="2:24" x14ac:dyDescent="0.25">
      <c r="B83" s="41">
        <f>VLOOKUP($A42,'Date Reference'!$K$6:$L$36,2,FALSE)</f>
        <v>44862</v>
      </c>
      <c r="C83" s="77">
        <v>15</v>
      </c>
      <c r="D83" s="77">
        <v>52.5</v>
      </c>
      <c r="E83" s="77">
        <v>22.5</v>
      </c>
      <c r="F83" s="77">
        <v>37.5</v>
      </c>
      <c r="G83" s="77">
        <v>10</v>
      </c>
      <c r="H83" s="77">
        <v>50</v>
      </c>
      <c r="I83" s="76"/>
      <c r="J83" s="74">
        <f>VLOOKUP($A42,'Date Reference'!$K$6:$L$36,2,FALSE)</f>
        <v>44862</v>
      </c>
      <c r="K83" s="77">
        <v>15</v>
      </c>
      <c r="L83" s="77">
        <v>22.5</v>
      </c>
      <c r="M83" s="77">
        <v>7.5</v>
      </c>
      <c r="N83" s="77">
        <v>30</v>
      </c>
      <c r="O83" s="77">
        <v>10</v>
      </c>
      <c r="P83" s="77">
        <v>20</v>
      </c>
      <c r="Q83" s="76"/>
      <c r="R83" s="74">
        <f>VLOOKUP($A42,'Date Reference'!$K$6:$L$36,2,FALSE)</f>
        <v>44862</v>
      </c>
      <c r="S83" s="77">
        <v>15</v>
      </c>
      <c r="T83" s="77">
        <v>30</v>
      </c>
      <c r="U83" s="77">
        <v>15</v>
      </c>
      <c r="V83" s="77">
        <v>22.5</v>
      </c>
      <c r="W83" s="1">
        <v>20</v>
      </c>
      <c r="X83" s="77">
        <v>20</v>
      </c>
    </row>
    <row r="84" spans="2:24" x14ac:dyDescent="0.25">
      <c r="B84" s="41">
        <f>VLOOKUP($A43,'Date Reference'!$K$6:$L$36,2,FALSE)</f>
        <v>44863</v>
      </c>
      <c r="C84" s="77">
        <v>22.5</v>
      </c>
      <c r="D84" s="77">
        <v>37.5</v>
      </c>
      <c r="E84" s="77">
        <v>15</v>
      </c>
      <c r="F84" s="77">
        <v>37.5</v>
      </c>
      <c r="G84" s="77">
        <v>10</v>
      </c>
      <c r="H84" s="77">
        <v>30</v>
      </c>
      <c r="I84" s="76"/>
      <c r="J84" s="74">
        <f>VLOOKUP($A43,'Date Reference'!$K$6:$L$36,2,FALSE)</f>
        <v>44863</v>
      </c>
      <c r="K84" s="77">
        <v>7.5</v>
      </c>
      <c r="L84" s="77">
        <v>30</v>
      </c>
      <c r="M84" s="77">
        <v>15</v>
      </c>
      <c r="N84" s="77">
        <v>15</v>
      </c>
      <c r="O84" s="77">
        <v>10</v>
      </c>
      <c r="P84" s="77">
        <v>20</v>
      </c>
      <c r="Q84" s="76"/>
      <c r="R84" s="74">
        <f>VLOOKUP($A43,'Date Reference'!$K$6:$L$36,2,FALSE)</f>
        <v>44863</v>
      </c>
      <c r="S84" s="77">
        <v>15</v>
      </c>
      <c r="T84" s="77">
        <v>30</v>
      </c>
      <c r="U84" s="77">
        <v>15</v>
      </c>
      <c r="V84" s="77">
        <v>22.5</v>
      </c>
      <c r="W84" s="77">
        <v>10</v>
      </c>
      <c r="X84" s="77">
        <v>20</v>
      </c>
    </row>
    <row r="85" spans="2:24" x14ac:dyDescent="0.25">
      <c r="B85" s="41">
        <f>VLOOKUP($A44,'Date Reference'!$K$6:$L$36,2,FALSE)</f>
        <v>44864</v>
      </c>
      <c r="C85" s="77">
        <v>15</v>
      </c>
      <c r="D85" s="77">
        <v>45</v>
      </c>
      <c r="E85" s="77">
        <v>7.5</v>
      </c>
      <c r="F85" s="77">
        <v>45</v>
      </c>
      <c r="G85" s="77">
        <v>10</v>
      </c>
      <c r="H85" s="77">
        <v>30</v>
      </c>
      <c r="I85" s="76"/>
      <c r="J85" s="74">
        <f>VLOOKUP($A44,'Date Reference'!$K$6:$L$36,2,FALSE)</f>
        <v>44864</v>
      </c>
      <c r="K85" s="77">
        <v>15</v>
      </c>
      <c r="L85" s="77">
        <v>22.5</v>
      </c>
      <c r="M85" s="77">
        <v>15</v>
      </c>
      <c r="N85" s="77">
        <v>22.5</v>
      </c>
      <c r="O85" s="77">
        <v>10</v>
      </c>
      <c r="P85" s="77">
        <v>20</v>
      </c>
      <c r="Q85" s="76"/>
      <c r="R85" s="74">
        <f>VLOOKUP($A44,'Date Reference'!$K$6:$L$36,2,FALSE)</f>
        <v>44864</v>
      </c>
      <c r="S85" s="77">
        <v>15</v>
      </c>
      <c r="T85" s="77">
        <v>30</v>
      </c>
      <c r="U85" s="77">
        <v>15</v>
      </c>
      <c r="V85" s="77">
        <v>22.5</v>
      </c>
      <c r="W85" s="77">
        <v>10</v>
      </c>
      <c r="X85" s="77">
        <v>20</v>
      </c>
    </row>
    <row r="86" spans="2:24" ht="15.75" thickBot="1" x14ac:dyDescent="0.3">
      <c r="B86" s="41">
        <f>VLOOKUP($A45,'Date Reference'!$K$6:$L$36,2,FALSE)</f>
        <v>44865</v>
      </c>
      <c r="C86" s="77">
        <v>15</v>
      </c>
      <c r="D86" s="77">
        <v>52.5</v>
      </c>
      <c r="E86" s="77">
        <v>15</v>
      </c>
      <c r="F86" s="77">
        <v>22.5</v>
      </c>
      <c r="G86" s="77">
        <v>10</v>
      </c>
      <c r="H86" s="77">
        <v>30</v>
      </c>
      <c r="J86" s="41">
        <f>VLOOKUP($A45,'Date Reference'!$K$6:$L$36,2,FALSE)</f>
        <v>44865</v>
      </c>
      <c r="K86" s="77">
        <v>15</v>
      </c>
      <c r="L86" s="77">
        <v>15</v>
      </c>
      <c r="M86" s="77">
        <v>15</v>
      </c>
      <c r="N86" s="77">
        <v>7.5</v>
      </c>
      <c r="O86" s="77">
        <v>10</v>
      </c>
      <c r="P86" s="77">
        <v>20</v>
      </c>
      <c r="R86" s="41">
        <f>VLOOKUP($A45,'Date Reference'!$K$6:$L$36,2,FALSE)</f>
        <v>44865</v>
      </c>
      <c r="S86" s="77">
        <v>15</v>
      </c>
      <c r="T86" s="77">
        <v>30</v>
      </c>
      <c r="U86" s="77">
        <v>15</v>
      </c>
      <c r="V86" s="77">
        <v>22.5</v>
      </c>
      <c r="W86" s="77">
        <v>10</v>
      </c>
      <c r="X86" s="77">
        <v>20</v>
      </c>
    </row>
    <row r="87" spans="2:24" ht="16.5" thickBot="1" x14ac:dyDescent="0.3">
      <c r="B87" s="32" t="s">
        <v>83</v>
      </c>
      <c r="C87" s="71">
        <f>SUM(C56:C86)-SUMIF($B$56:$B$86,"",C56:C86)</f>
        <v>480</v>
      </c>
      <c r="D87" s="71">
        <f t="shared" ref="D87:H87" si="6">SUM(D56:D86)-SUMIF($B$56:$B$86,"",D56:D86)</f>
        <v>1147.5</v>
      </c>
      <c r="E87" s="71">
        <f t="shared" si="6"/>
        <v>472.5</v>
      </c>
      <c r="F87" s="71">
        <f t="shared" si="6"/>
        <v>937.5</v>
      </c>
      <c r="G87" s="71">
        <f t="shared" si="6"/>
        <v>380</v>
      </c>
      <c r="H87" s="71">
        <f t="shared" si="6"/>
        <v>960</v>
      </c>
      <c r="J87" s="32" t="s">
        <v>83</v>
      </c>
      <c r="K87" s="71">
        <f>SUM(K56:K86)-SUMIF($J$56:$J$86,"",K56:K86)</f>
        <v>367.5</v>
      </c>
      <c r="L87" s="71">
        <f t="shared" ref="L87:P87" si="7">SUM(L56:L86)-SUMIF($J$56:$J$86,"",L56:L86)</f>
        <v>900</v>
      </c>
      <c r="M87" s="71">
        <f t="shared" si="7"/>
        <v>397.5</v>
      </c>
      <c r="N87" s="71">
        <f t="shared" si="7"/>
        <v>652.5</v>
      </c>
      <c r="O87" s="71">
        <f t="shared" si="7"/>
        <v>330</v>
      </c>
      <c r="P87" s="71">
        <f t="shared" si="7"/>
        <v>770</v>
      </c>
      <c r="Q87" s="4"/>
      <c r="R87" s="32" t="s">
        <v>83</v>
      </c>
      <c r="S87" s="71">
        <f>SUM(S56:S86)-SUMIF($S$56:$S$86,"",S56:S86)</f>
        <v>450</v>
      </c>
      <c r="T87" s="71">
        <f t="shared" ref="T87:X87" si="8">SUM(T56:T86)-SUMIF($S$56:$S$86,"",T56:T86)</f>
        <v>945</v>
      </c>
      <c r="U87" s="71">
        <f t="shared" si="8"/>
        <v>450</v>
      </c>
      <c r="V87" s="71">
        <f t="shared" si="8"/>
        <v>757.5</v>
      </c>
      <c r="W87" s="71">
        <f t="shared" si="8"/>
        <v>350</v>
      </c>
      <c r="X87" s="71">
        <f t="shared" si="8"/>
        <v>680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8" t="s">
        <v>117</v>
      </c>
      <c r="C90" s="89"/>
      <c r="D90" s="89"/>
      <c r="E90" s="89"/>
      <c r="F90" s="89"/>
      <c r="G90" s="89"/>
      <c r="H90" s="90"/>
    </row>
    <row r="91" spans="2:24" ht="15.75" thickBot="1" x14ac:dyDescent="0.3">
      <c r="B91" s="91"/>
      <c r="C91" s="92"/>
      <c r="D91" s="92"/>
      <c r="E91" s="92"/>
      <c r="F91" s="92"/>
      <c r="G91" s="92"/>
      <c r="H91" s="93"/>
    </row>
    <row r="92" spans="2:24" x14ac:dyDescent="0.25">
      <c r="B92" s="109" t="s">
        <v>107</v>
      </c>
      <c r="C92" s="109"/>
      <c r="D92" s="109"/>
      <c r="E92" s="109"/>
      <c r="F92" s="109"/>
      <c r="G92" s="109"/>
      <c r="H92" s="109"/>
      <c r="J92" s="109" t="s">
        <v>118</v>
      </c>
      <c r="K92" s="109"/>
      <c r="L92" s="109"/>
      <c r="M92" s="109"/>
      <c r="N92" s="109"/>
      <c r="O92" s="109"/>
      <c r="P92" s="109"/>
      <c r="R92" s="109" t="s">
        <v>53</v>
      </c>
      <c r="S92" s="109"/>
      <c r="T92" s="109"/>
      <c r="U92" s="109"/>
      <c r="V92" s="109"/>
      <c r="W92" s="109"/>
      <c r="X92" s="109"/>
    </row>
    <row r="93" spans="2:24" x14ac:dyDescent="0.25">
      <c r="B93" s="103"/>
      <c r="C93" s="103"/>
      <c r="D93" s="103"/>
      <c r="E93" s="103"/>
      <c r="F93" s="103"/>
      <c r="G93" s="103"/>
      <c r="H93" s="103"/>
      <c r="J93" s="103"/>
      <c r="K93" s="103"/>
      <c r="L93" s="103"/>
      <c r="M93" s="103"/>
      <c r="N93" s="103"/>
      <c r="O93" s="103"/>
      <c r="P93" s="103"/>
      <c r="R93" s="103"/>
      <c r="S93" s="103"/>
      <c r="T93" s="103"/>
      <c r="U93" s="103"/>
      <c r="V93" s="103"/>
      <c r="W93" s="103"/>
      <c r="X93" s="103"/>
    </row>
    <row r="94" spans="2:24" ht="18.75" x14ac:dyDescent="0.3">
      <c r="B94" s="3" t="s">
        <v>17</v>
      </c>
      <c r="C94" s="106" t="s">
        <v>81</v>
      </c>
      <c r="D94" s="107"/>
      <c r="E94" s="107"/>
      <c r="F94" s="107"/>
      <c r="G94" s="107"/>
      <c r="H94" s="108"/>
      <c r="J94" s="3" t="s">
        <v>16</v>
      </c>
      <c r="K94" s="106" t="s">
        <v>81</v>
      </c>
      <c r="L94" s="107"/>
      <c r="M94" s="107"/>
      <c r="N94" s="107"/>
      <c r="O94" s="107"/>
      <c r="P94" s="108"/>
      <c r="R94" s="16" t="s">
        <v>18</v>
      </c>
      <c r="S94" s="106" t="s">
        <v>81</v>
      </c>
      <c r="T94" s="107"/>
      <c r="U94" s="107"/>
      <c r="V94" s="107"/>
      <c r="W94" s="107"/>
      <c r="X94" s="108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4" t="s">
        <v>79</v>
      </c>
      <c r="D96" s="105"/>
      <c r="E96" s="104" t="s">
        <v>80</v>
      </c>
      <c r="F96" s="105"/>
      <c r="G96" s="104" t="s">
        <v>42</v>
      </c>
      <c r="H96" s="105"/>
      <c r="I96" s="35"/>
      <c r="J96" s="34" t="s">
        <v>0</v>
      </c>
      <c r="K96" s="104" t="s">
        <v>79</v>
      </c>
      <c r="L96" s="105"/>
      <c r="M96" s="104" t="s">
        <v>80</v>
      </c>
      <c r="N96" s="105"/>
      <c r="O96" s="104" t="s">
        <v>42</v>
      </c>
      <c r="P96" s="105"/>
      <c r="R96" s="34" t="s">
        <v>0</v>
      </c>
      <c r="S96" s="104" t="s">
        <v>79</v>
      </c>
      <c r="T96" s="105"/>
      <c r="U96" s="104" t="s">
        <v>80</v>
      </c>
      <c r="V96" s="105"/>
      <c r="W96" s="104" t="s">
        <v>42</v>
      </c>
      <c r="X96" s="105"/>
    </row>
    <row r="97" spans="2:24" x14ac:dyDescent="0.25">
      <c r="B97" s="41">
        <f>VLOOKUP($A15,'Date Reference'!$K$6:$L$36,2,FALSE)</f>
        <v>44835</v>
      </c>
      <c r="C97" s="77">
        <v>7.5</v>
      </c>
      <c r="D97" s="78">
        <v>15</v>
      </c>
      <c r="E97" s="77">
        <v>7.5</v>
      </c>
      <c r="F97" s="78">
        <v>15</v>
      </c>
      <c r="G97" s="77">
        <v>10</v>
      </c>
      <c r="H97" s="77">
        <v>10</v>
      </c>
      <c r="I97" s="76"/>
      <c r="J97" s="74">
        <f>VLOOKUP($A15,'Date Reference'!$K$6:$L$36,2,FALSE)</f>
        <v>44835</v>
      </c>
      <c r="K97" s="77">
        <v>7.5</v>
      </c>
      <c r="L97" s="78">
        <v>15</v>
      </c>
      <c r="M97" s="77">
        <v>7.5</v>
      </c>
      <c r="N97" s="78">
        <v>15</v>
      </c>
      <c r="O97" s="77">
        <v>10</v>
      </c>
      <c r="P97" s="77">
        <v>10</v>
      </c>
      <c r="Q97" s="76"/>
      <c r="R97" s="74">
        <f>VLOOKUP($A15,'Date Reference'!$K$6:$L$36,2,FALSE)</f>
        <v>44835</v>
      </c>
      <c r="S97" s="78">
        <v>22.5</v>
      </c>
      <c r="T97" s="1">
        <v>52.5</v>
      </c>
      <c r="U97" s="78">
        <v>15</v>
      </c>
      <c r="V97" s="1">
        <v>60</v>
      </c>
      <c r="W97" s="77">
        <v>10</v>
      </c>
      <c r="X97" s="77">
        <v>80</v>
      </c>
    </row>
    <row r="98" spans="2:24" x14ac:dyDescent="0.25">
      <c r="B98" s="41">
        <f>VLOOKUP($A16,'Date Reference'!$K$6:$L$36,2,FALSE)</f>
        <v>44836</v>
      </c>
      <c r="C98" s="77">
        <v>7.5</v>
      </c>
      <c r="D98" s="78">
        <v>22.5</v>
      </c>
      <c r="E98" s="77">
        <v>7.5</v>
      </c>
      <c r="F98" s="78">
        <v>22.5</v>
      </c>
      <c r="G98" s="77">
        <v>10</v>
      </c>
      <c r="H98" s="77">
        <v>20</v>
      </c>
      <c r="I98" s="76"/>
      <c r="J98" s="74">
        <f>VLOOKUP($A16,'Date Reference'!$K$6:$L$36,2,FALSE)</f>
        <v>44836</v>
      </c>
      <c r="K98" s="77">
        <v>7.5</v>
      </c>
      <c r="L98" s="78">
        <v>15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44836</v>
      </c>
      <c r="S98" s="78">
        <v>22.5</v>
      </c>
      <c r="T98" s="1">
        <v>60</v>
      </c>
      <c r="U98" s="78">
        <v>22.5</v>
      </c>
      <c r="V98" s="1">
        <v>52.5</v>
      </c>
      <c r="W98" s="77">
        <v>10</v>
      </c>
      <c r="X98" s="77">
        <v>80</v>
      </c>
    </row>
    <row r="99" spans="2:24" x14ac:dyDescent="0.25">
      <c r="B99" s="41">
        <f>VLOOKUP($A17,'Date Reference'!$K$6:$L$36,2,FALSE)</f>
        <v>44837</v>
      </c>
      <c r="C99" s="77">
        <v>7.5</v>
      </c>
      <c r="D99" s="78">
        <v>15</v>
      </c>
      <c r="E99" s="77">
        <v>7.5</v>
      </c>
      <c r="F99" s="78">
        <v>15</v>
      </c>
      <c r="G99" s="77">
        <v>10</v>
      </c>
      <c r="H99" s="77">
        <v>10</v>
      </c>
      <c r="I99" s="76"/>
      <c r="J99" s="74">
        <f>VLOOKUP($A17,'Date Reference'!$K$6:$L$36,2,FALSE)</f>
        <v>44837</v>
      </c>
      <c r="K99" s="77">
        <v>7.5</v>
      </c>
      <c r="L99" s="78">
        <v>22.5</v>
      </c>
      <c r="M99" s="77">
        <v>7.5</v>
      </c>
      <c r="N99" s="78">
        <v>15</v>
      </c>
      <c r="O99" s="77">
        <v>10</v>
      </c>
      <c r="P99" s="77">
        <v>10</v>
      </c>
      <c r="Q99" s="76"/>
      <c r="R99" s="74">
        <f>VLOOKUP($A17,'Date Reference'!$K$6:$L$36,2,FALSE)</f>
        <v>44837</v>
      </c>
      <c r="S99" s="78">
        <v>15</v>
      </c>
      <c r="T99" s="1">
        <v>60</v>
      </c>
      <c r="U99" s="78">
        <v>22.5</v>
      </c>
      <c r="V99" s="1">
        <v>52.5</v>
      </c>
      <c r="W99" s="77">
        <v>10</v>
      </c>
      <c r="X99" s="77">
        <v>80</v>
      </c>
    </row>
    <row r="100" spans="2:24" x14ac:dyDescent="0.25">
      <c r="B100" s="41">
        <f>VLOOKUP($A18,'Date Reference'!$K$6:$L$36,2,FALSE)</f>
        <v>44838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10</v>
      </c>
      <c r="I100" s="76"/>
      <c r="J100" s="74">
        <f>VLOOKUP($A18,'Date Reference'!$K$6:$L$36,2,FALSE)</f>
        <v>44838</v>
      </c>
      <c r="K100" s="77">
        <v>7.5</v>
      </c>
      <c r="L100" s="78">
        <v>15</v>
      </c>
      <c r="M100" s="77">
        <v>7.5</v>
      </c>
      <c r="N100" s="78">
        <v>15</v>
      </c>
      <c r="O100" s="77">
        <v>10</v>
      </c>
      <c r="P100" s="77">
        <v>10</v>
      </c>
      <c r="Q100" s="76"/>
      <c r="R100" s="74">
        <f>VLOOKUP($A18,'Date Reference'!$K$6:$L$36,2,FALSE)</f>
        <v>44838</v>
      </c>
      <c r="S100" s="78">
        <v>15</v>
      </c>
      <c r="T100" s="1">
        <v>60</v>
      </c>
      <c r="U100" s="78">
        <v>22.5</v>
      </c>
      <c r="V100" s="1">
        <v>52.5</v>
      </c>
      <c r="W100" s="77">
        <v>10</v>
      </c>
      <c r="X100" s="77">
        <v>80</v>
      </c>
    </row>
    <row r="101" spans="2:24" x14ac:dyDescent="0.25">
      <c r="B101" s="41">
        <f>VLOOKUP($A19,'Date Reference'!$K$6:$L$36,2,FALSE)</f>
        <v>44839</v>
      </c>
      <c r="C101" s="77">
        <v>7.5</v>
      </c>
      <c r="D101" s="78">
        <v>15</v>
      </c>
      <c r="E101" s="77">
        <v>7.5</v>
      </c>
      <c r="F101" s="78">
        <v>15</v>
      </c>
      <c r="G101" s="77">
        <v>10</v>
      </c>
      <c r="H101" s="77">
        <v>10</v>
      </c>
      <c r="I101" s="76"/>
      <c r="J101" s="74">
        <f>VLOOKUP($A19,'Date Reference'!$K$6:$L$36,2,FALSE)</f>
        <v>44839</v>
      </c>
      <c r="K101" s="77">
        <v>7.5</v>
      </c>
      <c r="L101" s="78">
        <v>15</v>
      </c>
      <c r="M101" s="77">
        <v>7.5</v>
      </c>
      <c r="N101" s="78">
        <v>15</v>
      </c>
      <c r="O101" s="77">
        <v>10</v>
      </c>
      <c r="P101" s="77">
        <v>10</v>
      </c>
      <c r="Q101" s="76"/>
      <c r="R101" s="74">
        <f>VLOOKUP($A19,'Date Reference'!$K$6:$L$36,2,FALSE)</f>
        <v>44839</v>
      </c>
      <c r="S101" s="77">
        <v>15</v>
      </c>
      <c r="T101" s="1">
        <v>52.5</v>
      </c>
      <c r="U101" s="77">
        <v>22.5</v>
      </c>
      <c r="V101" s="1">
        <v>67.5</v>
      </c>
      <c r="W101" s="77">
        <v>10</v>
      </c>
      <c r="X101" s="77">
        <v>90</v>
      </c>
    </row>
    <row r="102" spans="2:24" x14ac:dyDescent="0.25">
      <c r="B102" s="41">
        <f>VLOOKUP($A20,'Date Reference'!$K$6:$L$36,2,FALSE)</f>
        <v>44840</v>
      </c>
      <c r="C102" s="77">
        <v>7.5</v>
      </c>
      <c r="D102" s="78">
        <v>15</v>
      </c>
      <c r="E102" s="77">
        <v>7.5</v>
      </c>
      <c r="F102" s="78">
        <v>15</v>
      </c>
      <c r="G102" s="77">
        <v>10</v>
      </c>
      <c r="H102" s="77">
        <v>10</v>
      </c>
      <c r="I102" s="76"/>
      <c r="J102" s="74">
        <f>VLOOKUP($A20,'Date Reference'!$K$6:$L$36,2,FALSE)</f>
        <v>44840</v>
      </c>
      <c r="K102" s="77">
        <v>7.5</v>
      </c>
      <c r="L102" s="78">
        <v>15</v>
      </c>
      <c r="M102" s="77">
        <v>7.5</v>
      </c>
      <c r="N102" s="78">
        <v>15</v>
      </c>
      <c r="O102" s="77">
        <v>10</v>
      </c>
      <c r="P102" s="77">
        <v>10</v>
      </c>
      <c r="Q102" s="76"/>
      <c r="R102" s="74">
        <f>VLOOKUP($A20,'Date Reference'!$K$6:$L$36,2,FALSE)</f>
        <v>44840</v>
      </c>
      <c r="S102" s="77">
        <v>22.5</v>
      </c>
      <c r="T102" s="1">
        <v>52.5</v>
      </c>
      <c r="U102" s="77">
        <v>15</v>
      </c>
      <c r="V102" s="1">
        <v>60</v>
      </c>
      <c r="W102" s="77">
        <v>10</v>
      </c>
      <c r="X102" s="77">
        <v>90</v>
      </c>
    </row>
    <row r="103" spans="2:24" x14ac:dyDescent="0.25">
      <c r="B103" s="41">
        <f>VLOOKUP($A21,'Date Reference'!$K$6:$L$36,2,FALSE)</f>
        <v>44841</v>
      </c>
      <c r="C103" s="77">
        <v>7.5</v>
      </c>
      <c r="D103" s="78">
        <v>7.5</v>
      </c>
      <c r="E103" s="77">
        <v>7.5</v>
      </c>
      <c r="F103" s="78">
        <v>15</v>
      </c>
      <c r="G103" s="77">
        <v>10</v>
      </c>
      <c r="H103" s="77">
        <v>10</v>
      </c>
      <c r="I103" s="76"/>
      <c r="J103" s="74">
        <f>VLOOKUP($A21,'Date Reference'!$K$6:$L$36,2,FALSE)</f>
        <v>44841</v>
      </c>
      <c r="K103" s="77">
        <v>7.5</v>
      </c>
      <c r="L103" s="78">
        <v>15</v>
      </c>
      <c r="M103" s="77">
        <v>7.5</v>
      </c>
      <c r="N103" s="78">
        <v>15</v>
      </c>
      <c r="O103" s="77">
        <v>10</v>
      </c>
      <c r="P103" s="77">
        <v>10</v>
      </c>
      <c r="Q103" s="76"/>
      <c r="R103" s="74">
        <f>VLOOKUP($A21,'Date Reference'!$K$6:$L$36,2,FALSE)</f>
        <v>44841</v>
      </c>
      <c r="S103" s="77">
        <v>15</v>
      </c>
      <c r="T103" s="1">
        <v>60</v>
      </c>
      <c r="U103" s="77">
        <v>15</v>
      </c>
      <c r="V103" s="1">
        <v>60</v>
      </c>
      <c r="W103" s="77">
        <v>10</v>
      </c>
      <c r="X103" s="77">
        <v>80</v>
      </c>
    </row>
    <row r="104" spans="2:24" x14ac:dyDescent="0.25">
      <c r="B104" s="41">
        <f>VLOOKUP($A22,'Date Reference'!$K$6:$L$36,2,FALSE)</f>
        <v>44842</v>
      </c>
      <c r="C104" s="77">
        <v>7.5</v>
      </c>
      <c r="D104" s="78">
        <v>15</v>
      </c>
      <c r="E104" s="77">
        <v>7.5</v>
      </c>
      <c r="F104" s="78">
        <v>15</v>
      </c>
      <c r="G104" s="77">
        <v>10</v>
      </c>
      <c r="H104" s="77">
        <v>10</v>
      </c>
      <c r="I104" s="76"/>
      <c r="J104" s="74">
        <f>VLOOKUP($A22,'Date Reference'!$K$6:$L$36,2,FALSE)</f>
        <v>44842</v>
      </c>
      <c r="K104" s="77">
        <v>7.5</v>
      </c>
      <c r="L104" s="78">
        <v>15</v>
      </c>
      <c r="M104" s="77">
        <v>7.5</v>
      </c>
      <c r="N104" s="78">
        <v>15</v>
      </c>
      <c r="O104" s="77">
        <v>10</v>
      </c>
      <c r="P104" s="77">
        <v>10</v>
      </c>
      <c r="Q104" s="76"/>
      <c r="R104" s="74">
        <f>VLOOKUP($A22,'Date Reference'!$K$6:$L$36,2,FALSE)</f>
        <v>44842</v>
      </c>
      <c r="S104" s="77">
        <v>15</v>
      </c>
      <c r="T104" s="1">
        <v>60</v>
      </c>
      <c r="U104" s="77">
        <v>15</v>
      </c>
      <c r="V104" s="1">
        <v>60</v>
      </c>
      <c r="W104" s="77">
        <v>10</v>
      </c>
      <c r="X104" s="77">
        <v>80</v>
      </c>
    </row>
    <row r="105" spans="2:24" x14ac:dyDescent="0.25">
      <c r="B105" s="41">
        <f>VLOOKUP($A23,'Date Reference'!$K$6:$L$36,2,FALSE)</f>
        <v>44843</v>
      </c>
      <c r="C105" s="77">
        <v>7.5</v>
      </c>
      <c r="D105" s="78">
        <v>7.5</v>
      </c>
      <c r="E105" s="77">
        <v>7.5</v>
      </c>
      <c r="F105" s="78">
        <v>15</v>
      </c>
      <c r="G105" s="77">
        <v>10</v>
      </c>
      <c r="H105" s="77">
        <v>10</v>
      </c>
      <c r="I105" s="76"/>
      <c r="J105" s="74">
        <f>VLOOKUP($A23,'Date Reference'!$K$6:$L$36,2,FALSE)</f>
        <v>44843</v>
      </c>
      <c r="K105" s="77">
        <v>7.5</v>
      </c>
      <c r="L105" s="78">
        <v>15</v>
      </c>
      <c r="M105" s="77">
        <v>7.5</v>
      </c>
      <c r="N105" s="78">
        <v>15</v>
      </c>
      <c r="O105" s="77">
        <v>10</v>
      </c>
      <c r="P105" s="77">
        <v>10</v>
      </c>
      <c r="Q105" s="76"/>
      <c r="R105" s="74">
        <f>VLOOKUP($A23,'Date Reference'!$K$6:$L$36,2,FALSE)</f>
        <v>44843</v>
      </c>
      <c r="S105" s="77">
        <v>15</v>
      </c>
      <c r="T105" s="1">
        <v>60</v>
      </c>
      <c r="U105" s="77">
        <v>15</v>
      </c>
      <c r="V105" s="1">
        <v>60</v>
      </c>
      <c r="W105" s="77">
        <v>10</v>
      </c>
      <c r="X105" s="77">
        <v>80</v>
      </c>
    </row>
    <row r="106" spans="2:24" x14ac:dyDescent="0.25">
      <c r="B106" s="41">
        <f>VLOOKUP($A24,'Date Reference'!$K$6:$L$36,2,FALSE)</f>
        <v>44844</v>
      </c>
      <c r="C106" s="77">
        <v>7.5</v>
      </c>
      <c r="D106" s="78">
        <v>15</v>
      </c>
      <c r="E106" s="77">
        <v>7.5</v>
      </c>
      <c r="F106" s="78">
        <v>15</v>
      </c>
      <c r="G106" s="77">
        <v>10</v>
      </c>
      <c r="H106" s="77">
        <v>10</v>
      </c>
      <c r="I106" s="76"/>
      <c r="J106" s="74">
        <f>VLOOKUP($A24,'Date Reference'!$K$6:$L$36,2,FALSE)</f>
        <v>44844</v>
      </c>
      <c r="K106" s="77">
        <v>7.5</v>
      </c>
      <c r="L106" s="78">
        <v>15</v>
      </c>
      <c r="M106" s="77">
        <v>7.5</v>
      </c>
      <c r="N106" s="78">
        <v>15</v>
      </c>
      <c r="O106" s="77">
        <v>10</v>
      </c>
      <c r="P106" s="77">
        <v>10</v>
      </c>
      <c r="Q106" s="76"/>
      <c r="R106" s="74">
        <f>VLOOKUP($A24,'Date Reference'!$K$6:$L$36,2,FALSE)</f>
        <v>44844</v>
      </c>
      <c r="S106" s="77">
        <v>15</v>
      </c>
      <c r="T106" s="1">
        <v>52.5</v>
      </c>
      <c r="U106" s="77">
        <v>15</v>
      </c>
      <c r="V106" s="1">
        <v>67.5</v>
      </c>
      <c r="W106" s="77">
        <v>10</v>
      </c>
      <c r="X106" s="77">
        <v>70</v>
      </c>
    </row>
    <row r="107" spans="2:24" x14ac:dyDescent="0.25">
      <c r="B107" s="41">
        <f>VLOOKUP($A25,'Date Reference'!$K$6:$L$36,2,FALSE)</f>
        <v>44845</v>
      </c>
      <c r="C107" s="77">
        <v>7.5</v>
      </c>
      <c r="D107" s="78">
        <v>15</v>
      </c>
      <c r="E107" s="77">
        <v>7.5</v>
      </c>
      <c r="F107" s="78">
        <v>15</v>
      </c>
      <c r="G107" s="77">
        <v>10</v>
      </c>
      <c r="H107" s="77">
        <v>10</v>
      </c>
      <c r="I107" s="76"/>
      <c r="J107" s="74">
        <f>VLOOKUP($A25,'Date Reference'!$K$6:$L$36,2,FALSE)</f>
        <v>44845</v>
      </c>
      <c r="K107" s="77">
        <v>7.5</v>
      </c>
      <c r="L107" s="78">
        <v>15</v>
      </c>
      <c r="M107" s="77">
        <v>7.5</v>
      </c>
      <c r="N107" s="78">
        <v>15</v>
      </c>
      <c r="O107" s="77">
        <v>10</v>
      </c>
      <c r="P107" s="77">
        <v>10</v>
      </c>
      <c r="Q107" s="76"/>
      <c r="R107" s="74">
        <f>VLOOKUP($A25,'Date Reference'!$K$6:$L$36,2,FALSE)</f>
        <v>44845</v>
      </c>
      <c r="S107" s="77">
        <v>15</v>
      </c>
      <c r="T107" s="1">
        <v>60</v>
      </c>
      <c r="U107" s="77">
        <v>15</v>
      </c>
      <c r="V107" s="1">
        <v>60</v>
      </c>
      <c r="W107" s="77">
        <v>10</v>
      </c>
      <c r="X107" s="77">
        <v>80</v>
      </c>
    </row>
    <row r="108" spans="2:24" x14ac:dyDescent="0.25">
      <c r="B108" s="41">
        <f>VLOOKUP($A26,'Date Reference'!$K$6:$L$36,2,FALSE)</f>
        <v>44846</v>
      </c>
      <c r="C108" s="77">
        <v>7.5</v>
      </c>
      <c r="D108" s="78">
        <v>15</v>
      </c>
      <c r="E108" s="77">
        <v>7.5</v>
      </c>
      <c r="F108" s="78">
        <v>15</v>
      </c>
      <c r="G108" s="77">
        <v>10</v>
      </c>
      <c r="H108" s="77">
        <v>10</v>
      </c>
      <c r="I108" s="76"/>
      <c r="J108" s="74">
        <f>VLOOKUP($A26,'Date Reference'!$K$6:$L$36,2,FALSE)</f>
        <v>44846</v>
      </c>
      <c r="K108" s="77">
        <v>7.5</v>
      </c>
      <c r="L108" s="78">
        <v>15</v>
      </c>
      <c r="M108" s="77">
        <v>7.5</v>
      </c>
      <c r="N108" s="78">
        <v>15</v>
      </c>
      <c r="O108" s="77">
        <v>10</v>
      </c>
      <c r="P108" s="77">
        <v>10</v>
      </c>
      <c r="Q108" s="76"/>
      <c r="R108" s="74">
        <f>VLOOKUP($A26,'Date Reference'!$K$6:$L$36,2,FALSE)</f>
        <v>44846</v>
      </c>
      <c r="S108" s="77">
        <v>7.5</v>
      </c>
      <c r="T108" s="1">
        <v>67.5</v>
      </c>
      <c r="U108" s="77">
        <v>15</v>
      </c>
      <c r="V108" s="1">
        <v>60</v>
      </c>
      <c r="W108" s="77">
        <v>10</v>
      </c>
      <c r="X108" s="77">
        <v>80</v>
      </c>
    </row>
    <row r="109" spans="2:24" x14ac:dyDescent="0.25">
      <c r="B109" s="41">
        <f>VLOOKUP($A27,'Date Reference'!$K$6:$L$36,2,FALSE)</f>
        <v>44847</v>
      </c>
      <c r="C109" s="77">
        <v>7.5</v>
      </c>
      <c r="D109" s="78">
        <v>15</v>
      </c>
      <c r="E109" s="77">
        <v>7.5</v>
      </c>
      <c r="F109" s="78">
        <v>15</v>
      </c>
      <c r="G109" s="77">
        <v>10</v>
      </c>
      <c r="H109" s="77">
        <v>10</v>
      </c>
      <c r="I109" s="76"/>
      <c r="J109" s="74">
        <f>VLOOKUP($A27,'Date Reference'!$K$6:$L$36,2,FALSE)</f>
        <v>44847</v>
      </c>
      <c r="K109" s="77">
        <v>7.5</v>
      </c>
      <c r="L109" s="78">
        <v>15</v>
      </c>
      <c r="M109" s="77">
        <v>7.5</v>
      </c>
      <c r="N109" s="78">
        <v>15</v>
      </c>
      <c r="O109" s="77">
        <v>10</v>
      </c>
      <c r="P109" s="77">
        <v>10</v>
      </c>
      <c r="Q109" s="76"/>
      <c r="R109" s="74">
        <f>VLOOKUP($A27,'Date Reference'!$K$6:$L$36,2,FALSE)</f>
        <v>44847</v>
      </c>
      <c r="S109" s="77">
        <v>22.5</v>
      </c>
      <c r="T109" s="1">
        <v>52.5</v>
      </c>
      <c r="U109" s="77">
        <v>22.5</v>
      </c>
      <c r="V109" s="1">
        <v>52.5</v>
      </c>
      <c r="W109" s="77">
        <v>10</v>
      </c>
      <c r="X109" s="77">
        <v>80</v>
      </c>
    </row>
    <row r="110" spans="2:24" x14ac:dyDescent="0.25">
      <c r="B110" s="41">
        <f>VLOOKUP($A28,'Date Reference'!$K$6:$L$36,2,FALSE)</f>
        <v>44848</v>
      </c>
      <c r="C110" s="77">
        <v>7.5</v>
      </c>
      <c r="D110" s="78">
        <v>15</v>
      </c>
      <c r="E110" s="77">
        <v>7.5</v>
      </c>
      <c r="F110" s="78">
        <v>15</v>
      </c>
      <c r="G110" s="77">
        <v>10</v>
      </c>
      <c r="H110" s="77">
        <v>10</v>
      </c>
      <c r="I110" s="76"/>
      <c r="J110" s="74">
        <f>VLOOKUP($A28,'Date Reference'!$K$6:$L$36,2,FALSE)</f>
        <v>44848</v>
      </c>
      <c r="K110" s="77">
        <v>7.5</v>
      </c>
      <c r="L110" s="78">
        <v>15</v>
      </c>
      <c r="M110" s="77">
        <v>7.5</v>
      </c>
      <c r="N110" s="78">
        <v>15</v>
      </c>
      <c r="O110" s="77">
        <v>10</v>
      </c>
      <c r="P110" s="77">
        <v>10</v>
      </c>
      <c r="Q110" s="76"/>
      <c r="R110" s="74">
        <f>VLOOKUP($A28,'Date Reference'!$K$6:$L$36,2,FALSE)</f>
        <v>44848</v>
      </c>
      <c r="S110" s="77">
        <v>22.5</v>
      </c>
      <c r="T110" s="1">
        <v>52.5</v>
      </c>
      <c r="U110" s="77">
        <v>22.5</v>
      </c>
      <c r="V110" s="1">
        <v>52.5</v>
      </c>
      <c r="W110" s="77">
        <v>20</v>
      </c>
      <c r="X110" s="77">
        <v>70</v>
      </c>
    </row>
    <row r="111" spans="2:24" x14ac:dyDescent="0.25">
      <c r="B111" s="41">
        <f>VLOOKUP($A29,'Date Reference'!$K$6:$L$36,2,FALSE)</f>
        <v>44849</v>
      </c>
      <c r="C111" s="77">
        <v>7.5</v>
      </c>
      <c r="D111" s="78">
        <v>15</v>
      </c>
      <c r="E111" s="77">
        <v>7.5</v>
      </c>
      <c r="F111" s="78">
        <v>15</v>
      </c>
      <c r="G111" s="77">
        <v>10</v>
      </c>
      <c r="H111" s="77">
        <v>10</v>
      </c>
      <c r="I111" s="76"/>
      <c r="J111" s="74">
        <f>VLOOKUP($A29,'Date Reference'!$K$6:$L$36,2,FALSE)</f>
        <v>44849</v>
      </c>
      <c r="K111" s="77">
        <v>7.5</v>
      </c>
      <c r="L111" s="78">
        <v>15</v>
      </c>
      <c r="M111" s="77">
        <v>7.5</v>
      </c>
      <c r="N111" s="78">
        <v>15</v>
      </c>
      <c r="O111" s="77">
        <v>10</v>
      </c>
      <c r="P111" s="77">
        <v>10</v>
      </c>
      <c r="Q111" s="76"/>
      <c r="R111" s="74">
        <f>VLOOKUP($A29,'Date Reference'!$K$6:$L$36,2,FALSE)</f>
        <v>44849</v>
      </c>
      <c r="S111" s="77">
        <v>15</v>
      </c>
      <c r="T111" s="1">
        <v>60</v>
      </c>
      <c r="U111" s="77">
        <v>15</v>
      </c>
      <c r="V111" s="1">
        <v>52.5</v>
      </c>
      <c r="W111" s="77">
        <v>10</v>
      </c>
      <c r="X111" s="77">
        <v>80</v>
      </c>
    </row>
    <row r="112" spans="2:24" x14ac:dyDescent="0.25">
      <c r="B112" s="41">
        <f>VLOOKUP($A30,'Date Reference'!$K$6:$L$36,2,FALSE)</f>
        <v>44850</v>
      </c>
      <c r="C112" s="77">
        <v>7.5</v>
      </c>
      <c r="D112" s="78">
        <v>15</v>
      </c>
      <c r="E112" s="77">
        <v>7.5</v>
      </c>
      <c r="F112" s="78">
        <v>15</v>
      </c>
      <c r="G112" s="77">
        <v>10</v>
      </c>
      <c r="H112" s="77">
        <v>10</v>
      </c>
      <c r="I112" s="76"/>
      <c r="J112" s="74">
        <f>VLOOKUP($A30,'Date Reference'!$K$6:$L$36,2,FALSE)</f>
        <v>44850</v>
      </c>
      <c r="K112" s="77">
        <v>7.5</v>
      </c>
      <c r="L112" s="78">
        <v>15</v>
      </c>
      <c r="M112" s="77">
        <v>7.5</v>
      </c>
      <c r="N112" s="78">
        <v>15</v>
      </c>
      <c r="O112" s="77">
        <v>10</v>
      </c>
      <c r="P112" s="77">
        <v>10</v>
      </c>
      <c r="Q112" s="76"/>
      <c r="R112" s="74">
        <f>VLOOKUP($A30,'Date Reference'!$K$6:$L$36,2,FALSE)</f>
        <v>44850</v>
      </c>
      <c r="S112" s="77">
        <v>15</v>
      </c>
      <c r="T112" s="1">
        <v>52.5</v>
      </c>
      <c r="U112" s="77">
        <v>15</v>
      </c>
      <c r="V112" s="1">
        <v>60</v>
      </c>
      <c r="W112" s="77">
        <v>10</v>
      </c>
      <c r="X112" s="77">
        <v>70</v>
      </c>
    </row>
    <row r="113" spans="2:24" x14ac:dyDescent="0.25">
      <c r="B113" s="41">
        <f>VLOOKUP($A31,'Date Reference'!$K$6:$L$36,2,FALSE)</f>
        <v>44851</v>
      </c>
      <c r="C113" s="77">
        <v>7.5</v>
      </c>
      <c r="D113" s="78">
        <v>15</v>
      </c>
      <c r="E113" s="77">
        <v>7.5</v>
      </c>
      <c r="F113" s="78">
        <v>15</v>
      </c>
      <c r="G113" s="77">
        <v>10</v>
      </c>
      <c r="H113" s="77">
        <v>10</v>
      </c>
      <c r="I113" s="76"/>
      <c r="J113" s="74">
        <f>VLOOKUP($A31,'Date Reference'!$K$6:$L$36,2,FALSE)</f>
        <v>44851</v>
      </c>
      <c r="K113" s="77">
        <v>7.5</v>
      </c>
      <c r="L113" s="78">
        <v>15</v>
      </c>
      <c r="M113" s="77">
        <v>7.5</v>
      </c>
      <c r="N113" s="78">
        <v>15</v>
      </c>
      <c r="O113" s="77">
        <v>10</v>
      </c>
      <c r="P113" s="77">
        <v>10</v>
      </c>
      <c r="Q113" s="76"/>
      <c r="R113" s="74">
        <f>VLOOKUP($A31,'Date Reference'!$K$6:$L$36,2,FALSE)</f>
        <v>44851</v>
      </c>
      <c r="S113" s="77">
        <v>15</v>
      </c>
      <c r="T113" s="1">
        <v>60</v>
      </c>
      <c r="U113" s="77">
        <v>15</v>
      </c>
      <c r="V113" s="1">
        <v>60</v>
      </c>
      <c r="W113" s="77">
        <v>10</v>
      </c>
      <c r="X113" s="77">
        <v>90</v>
      </c>
    </row>
    <row r="114" spans="2:24" x14ac:dyDescent="0.25">
      <c r="B114" s="41">
        <f>VLOOKUP($A32,'Date Reference'!$K$6:$L$36,2,FALSE)</f>
        <v>44852</v>
      </c>
      <c r="C114" s="77">
        <v>7.5</v>
      </c>
      <c r="D114" s="78">
        <v>15</v>
      </c>
      <c r="E114" s="77">
        <v>7.5</v>
      </c>
      <c r="F114" s="78">
        <v>15</v>
      </c>
      <c r="G114" s="77">
        <v>10</v>
      </c>
      <c r="H114" s="77">
        <v>10</v>
      </c>
      <c r="I114" s="76"/>
      <c r="J114" s="74">
        <f>VLOOKUP($A32,'Date Reference'!$K$6:$L$36,2,FALSE)</f>
        <v>44852</v>
      </c>
      <c r="K114" s="77">
        <v>7.5</v>
      </c>
      <c r="L114" s="78">
        <v>15</v>
      </c>
      <c r="M114" s="77">
        <v>7.5</v>
      </c>
      <c r="N114" s="78">
        <v>15</v>
      </c>
      <c r="O114" s="77">
        <v>10</v>
      </c>
      <c r="P114" s="77">
        <v>10</v>
      </c>
      <c r="Q114" s="76"/>
      <c r="R114" s="74">
        <f>VLOOKUP($A32,'Date Reference'!$K$6:$L$36,2,FALSE)</f>
        <v>44852</v>
      </c>
      <c r="S114" s="77">
        <v>7.5</v>
      </c>
      <c r="T114" s="1">
        <v>60</v>
      </c>
      <c r="U114" s="77">
        <v>15</v>
      </c>
      <c r="V114" s="1">
        <v>67.5</v>
      </c>
      <c r="W114" s="77">
        <v>10</v>
      </c>
      <c r="X114" s="77">
        <v>90</v>
      </c>
    </row>
    <row r="115" spans="2:24" x14ac:dyDescent="0.25">
      <c r="B115" s="41">
        <f>VLOOKUP($A33,'Date Reference'!$K$6:$L$36,2,FALSE)</f>
        <v>44853</v>
      </c>
      <c r="C115" s="77">
        <v>7.5</v>
      </c>
      <c r="D115" s="78">
        <v>15</v>
      </c>
      <c r="E115" s="77">
        <v>7.5</v>
      </c>
      <c r="F115" s="78">
        <v>15</v>
      </c>
      <c r="G115" s="77">
        <v>10</v>
      </c>
      <c r="H115" s="77">
        <v>20</v>
      </c>
      <c r="I115" s="76"/>
      <c r="J115" s="74">
        <f>VLOOKUP($A33,'Date Reference'!$K$6:$L$36,2,FALSE)</f>
        <v>44853</v>
      </c>
      <c r="K115" s="77">
        <v>7.5</v>
      </c>
      <c r="L115" s="78">
        <v>15</v>
      </c>
      <c r="M115" s="77">
        <v>7.5</v>
      </c>
      <c r="N115" s="78">
        <v>15</v>
      </c>
      <c r="O115" s="77">
        <v>10</v>
      </c>
      <c r="P115" s="77">
        <v>10</v>
      </c>
      <c r="Q115" s="76"/>
      <c r="R115" s="74">
        <f>VLOOKUP($A33,'Date Reference'!$K$6:$L$36,2,FALSE)</f>
        <v>44853</v>
      </c>
      <c r="S115" s="77">
        <v>15</v>
      </c>
      <c r="T115" s="1">
        <v>75</v>
      </c>
      <c r="U115" s="77">
        <v>15</v>
      </c>
      <c r="V115" s="1">
        <v>75</v>
      </c>
      <c r="W115" s="77">
        <v>10</v>
      </c>
      <c r="X115" s="77">
        <v>90</v>
      </c>
    </row>
    <row r="116" spans="2:24" x14ac:dyDescent="0.25">
      <c r="B116" s="41">
        <f>VLOOKUP($A34,'Date Reference'!$K$6:$L$36,2,FALSE)</f>
        <v>44854</v>
      </c>
      <c r="C116" s="77">
        <v>7.5</v>
      </c>
      <c r="D116" s="78">
        <v>15</v>
      </c>
      <c r="E116" s="77">
        <v>7.5</v>
      </c>
      <c r="F116" s="78">
        <v>15</v>
      </c>
      <c r="G116" s="77">
        <v>10</v>
      </c>
      <c r="H116" s="77">
        <v>10</v>
      </c>
      <c r="I116" s="76"/>
      <c r="J116" s="74">
        <f>VLOOKUP($A34,'Date Reference'!$K$6:$L$36,2,FALSE)</f>
        <v>44854</v>
      </c>
      <c r="K116" s="77">
        <v>7.5</v>
      </c>
      <c r="L116" s="78">
        <v>15</v>
      </c>
      <c r="M116" s="77">
        <v>7.5</v>
      </c>
      <c r="N116" s="78">
        <v>15</v>
      </c>
      <c r="O116" s="77">
        <v>10</v>
      </c>
      <c r="P116" s="77">
        <v>10</v>
      </c>
      <c r="Q116" s="76"/>
      <c r="R116" s="74">
        <f>VLOOKUP($A34,'Date Reference'!$K$6:$L$36,2,FALSE)</f>
        <v>44854</v>
      </c>
      <c r="S116" s="77">
        <v>15</v>
      </c>
      <c r="T116" s="1">
        <v>75</v>
      </c>
      <c r="U116" s="77">
        <v>15</v>
      </c>
      <c r="V116" s="1">
        <v>75</v>
      </c>
      <c r="W116" s="77">
        <v>10</v>
      </c>
      <c r="X116" s="77">
        <v>80</v>
      </c>
    </row>
    <row r="117" spans="2:24" x14ac:dyDescent="0.25">
      <c r="B117" s="41">
        <f>VLOOKUP($A35,'Date Reference'!$K$6:$L$36,2,FALSE)</f>
        <v>44855</v>
      </c>
      <c r="C117" s="77">
        <v>7.5</v>
      </c>
      <c r="D117" s="78">
        <v>15</v>
      </c>
      <c r="E117" s="77">
        <v>7.5</v>
      </c>
      <c r="F117" s="78">
        <v>15</v>
      </c>
      <c r="G117" s="77">
        <v>10</v>
      </c>
      <c r="H117" s="77">
        <v>10</v>
      </c>
      <c r="I117" s="76"/>
      <c r="J117" s="74">
        <f>VLOOKUP($A35,'Date Reference'!$K$6:$L$36,2,FALSE)</f>
        <v>44855</v>
      </c>
      <c r="K117" s="77">
        <v>7.5</v>
      </c>
      <c r="L117" s="78">
        <v>15</v>
      </c>
      <c r="M117" s="77">
        <v>7.5</v>
      </c>
      <c r="N117" s="78">
        <v>15</v>
      </c>
      <c r="O117" s="77">
        <v>10</v>
      </c>
      <c r="P117" s="77">
        <v>10</v>
      </c>
      <c r="Q117" s="76"/>
      <c r="R117" s="74">
        <f>VLOOKUP($A35,'Date Reference'!$K$6:$L$36,2,FALSE)</f>
        <v>44855</v>
      </c>
      <c r="S117" s="77">
        <v>15</v>
      </c>
      <c r="T117" s="1">
        <v>67.5</v>
      </c>
      <c r="U117" s="77">
        <v>15</v>
      </c>
      <c r="V117" s="1">
        <v>75</v>
      </c>
      <c r="W117" s="77">
        <v>10</v>
      </c>
      <c r="X117" s="77">
        <v>90</v>
      </c>
    </row>
    <row r="118" spans="2:24" x14ac:dyDescent="0.25">
      <c r="B118" s="41">
        <f>VLOOKUP($A36,'Date Reference'!$K$6:$L$36,2,FALSE)</f>
        <v>44856</v>
      </c>
      <c r="C118" s="77">
        <v>7.5</v>
      </c>
      <c r="D118" s="78">
        <v>15</v>
      </c>
      <c r="E118" s="77">
        <v>7.5</v>
      </c>
      <c r="F118" s="78">
        <v>15</v>
      </c>
      <c r="G118" s="77">
        <v>10</v>
      </c>
      <c r="H118" s="77">
        <v>10</v>
      </c>
      <c r="I118" s="76"/>
      <c r="J118" s="74">
        <f>VLOOKUP($A36,'Date Reference'!$K$6:$L$36,2,FALSE)</f>
        <v>44856</v>
      </c>
      <c r="K118" s="77">
        <v>7.5</v>
      </c>
      <c r="L118" s="86">
        <v>7.5</v>
      </c>
      <c r="M118" s="77">
        <v>7.5</v>
      </c>
      <c r="N118" s="78">
        <v>15</v>
      </c>
      <c r="O118" s="77">
        <v>10</v>
      </c>
      <c r="P118" s="77">
        <v>10</v>
      </c>
      <c r="Q118" s="76"/>
      <c r="R118" s="74">
        <f>VLOOKUP($A36,'Date Reference'!$K$6:$L$36,2,FALSE)</f>
        <v>44856</v>
      </c>
      <c r="S118" s="77">
        <v>15</v>
      </c>
      <c r="T118" s="1">
        <v>75</v>
      </c>
      <c r="U118" s="77">
        <v>15</v>
      </c>
      <c r="V118" s="1">
        <v>75</v>
      </c>
      <c r="W118" s="77">
        <v>10</v>
      </c>
      <c r="X118" s="77">
        <v>90</v>
      </c>
    </row>
    <row r="119" spans="2:24" x14ac:dyDescent="0.25">
      <c r="B119" s="41">
        <f>VLOOKUP($A37,'Date Reference'!$K$6:$L$36,2,FALSE)</f>
        <v>44857</v>
      </c>
      <c r="C119" s="77">
        <v>7.5</v>
      </c>
      <c r="D119" s="78">
        <v>15</v>
      </c>
      <c r="E119" s="77">
        <v>7.5</v>
      </c>
      <c r="F119" s="78">
        <v>15</v>
      </c>
      <c r="G119" s="77">
        <v>10</v>
      </c>
      <c r="H119" s="77">
        <v>10</v>
      </c>
      <c r="I119" s="76"/>
      <c r="J119" s="74">
        <f>VLOOKUP($A37,'Date Reference'!$K$6:$L$36,2,FALSE)</f>
        <v>44857</v>
      </c>
      <c r="K119" s="77">
        <v>7.5</v>
      </c>
      <c r="L119" s="78">
        <v>15</v>
      </c>
      <c r="M119" s="77">
        <v>7.5</v>
      </c>
      <c r="N119" s="78">
        <v>15</v>
      </c>
      <c r="O119" s="77">
        <v>10</v>
      </c>
      <c r="P119" s="77">
        <v>10</v>
      </c>
      <c r="Q119" s="76"/>
      <c r="R119" s="74">
        <f>VLOOKUP($A37,'Date Reference'!$K$6:$L$36,2,FALSE)</f>
        <v>44857</v>
      </c>
      <c r="S119" s="77">
        <v>15</v>
      </c>
      <c r="T119" s="1">
        <v>75</v>
      </c>
      <c r="U119" s="77">
        <v>15</v>
      </c>
      <c r="V119" s="1">
        <v>75</v>
      </c>
      <c r="W119" s="77">
        <v>10</v>
      </c>
      <c r="X119" s="77">
        <v>80</v>
      </c>
    </row>
    <row r="120" spans="2:24" x14ac:dyDescent="0.25">
      <c r="B120" s="41">
        <f>VLOOKUP($A38,'Date Reference'!$K$6:$L$36,2,FALSE)</f>
        <v>44858</v>
      </c>
      <c r="C120" s="77">
        <v>7.5</v>
      </c>
      <c r="D120" s="78">
        <v>15</v>
      </c>
      <c r="E120" s="77">
        <v>7.5</v>
      </c>
      <c r="F120" s="78">
        <v>15</v>
      </c>
      <c r="G120" s="77">
        <v>10</v>
      </c>
      <c r="H120" s="77">
        <v>10</v>
      </c>
      <c r="I120" s="76"/>
      <c r="J120" s="74">
        <f>VLOOKUP($A38,'Date Reference'!$K$6:$L$36,2,FALSE)</f>
        <v>44858</v>
      </c>
      <c r="K120" s="77">
        <v>7.5</v>
      </c>
      <c r="L120" s="78">
        <v>15</v>
      </c>
      <c r="M120" s="77">
        <v>7.5</v>
      </c>
      <c r="N120" s="78">
        <v>15</v>
      </c>
      <c r="O120" s="77">
        <v>10</v>
      </c>
      <c r="P120" s="77">
        <v>10</v>
      </c>
      <c r="Q120" s="76"/>
      <c r="R120" s="74">
        <f>VLOOKUP($A38,'Date Reference'!$K$6:$L$36,2,FALSE)</f>
        <v>44858</v>
      </c>
      <c r="S120" s="77">
        <v>15</v>
      </c>
      <c r="T120" s="1">
        <v>67.5</v>
      </c>
      <c r="U120" s="77">
        <v>15</v>
      </c>
      <c r="V120" s="1">
        <v>67.5</v>
      </c>
      <c r="W120" s="77">
        <v>10</v>
      </c>
      <c r="X120" s="77">
        <v>90</v>
      </c>
    </row>
    <row r="121" spans="2:24" x14ac:dyDescent="0.25">
      <c r="B121" s="41">
        <f>VLOOKUP($A39,'Date Reference'!$K$6:$L$36,2,FALSE)</f>
        <v>44859</v>
      </c>
      <c r="C121" s="77">
        <v>7.5</v>
      </c>
      <c r="D121" s="78">
        <v>15</v>
      </c>
      <c r="E121" s="77">
        <v>7.5</v>
      </c>
      <c r="F121" s="78">
        <v>15</v>
      </c>
      <c r="G121" s="77">
        <v>10</v>
      </c>
      <c r="H121" s="77">
        <v>10</v>
      </c>
      <c r="I121" s="76"/>
      <c r="J121" s="74">
        <f>VLOOKUP($A39,'Date Reference'!$K$6:$L$36,2,FALSE)</f>
        <v>44859</v>
      </c>
      <c r="K121" s="77">
        <v>7.5</v>
      </c>
      <c r="L121" s="78">
        <v>15</v>
      </c>
      <c r="M121" s="77">
        <v>7.5</v>
      </c>
      <c r="N121" s="78">
        <v>15</v>
      </c>
      <c r="O121" s="77">
        <v>10</v>
      </c>
      <c r="P121" s="77">
        <v>10</v>
      </c>
      <c r="Q121" s="76"/>
      <c r="R121" s="74">
        <f>VLOOKUP($A39,'Date Reference'!$K$6:$L$36,2,FALSE)</f>
        <v>44859</v>
      </c>
      <c r="S121" s="77">
        <v>15</v>
      </c>
      <c r="T121" s="1">
        <v>75</v>
      </c>
      <c r="U121" s="77">
        <v>22.5</v>
      </c>
      <c r="V121" s="1">
        <v>67.5</v>
      </c>
      <c r="W121" s="77">
        <v>10</v>
      </c>
      <c r="X121" s="77">
        <v>90</v>
      </c>
    </row>
    <row r="122" spans="2:24" x14ac:dyDescent="0.25">
      <c r="B122" s="41">
        <f>VLOOKUP($A40,'Date Reference'!$K$6:$L$36,2,FALSE)</f>
        <v>44860</v>
      </c>
      <c r="C122" s="77">
        <v>7.5</v>
      </c>
      <c r="D122" s="78">
        <v>15</v>
      </c>
      <c r="E122" s="77">
        <v>7.5</v>
      </c>
      <c r="F122" s="78">
        <v>15</v>
      </c>
      <c r="G122" s="77">
        <v>10</v>
      </c>
      <c r="H122" s="77">
        <v>10</v>
      </c>
      <c r="I122" s="76"/>
      <c r="J122" s="74">
        <f>VLOOKUP($A40,'Date Reference'!$K$6:$L$36,2,FALSE)</f>
        <v>44860</v>
      </c>
      <c r="K122" s="77">
        <v>7.5</v>
      </c>
      <c r="L122" s="78">
        <v>15</v>
      </c>
      <c r="M122" s="77">
        <v>7.5</v>
      </c>
      <c r="N122" s="78">
        <v>15</v>
      </c>
      <c r="O122" s="77">
        <v>10</v>
      </c>
      <c r="P122" s="77">
        <v>10</v>
      </c>
      <c r="Q122" s="76"/>
      <c r="R122" s="74">
        <f>VLOOKUP($A40,'Date Reference'!$K$6:$L$36,2,FALSE)</f>
        <v>44860</v>
      </c>
      <c r="S122" s="77">
        <v>15</v>
      </c>
      <c r="T122" s="1">
        <v>60</v>
      </c>
      <c r="U122" s="77">
        <v>15</v>
      </c>
      <c r="V122" s="1">
        <v>75</v>
      </c>
      <c r="W122" s="77">
        <v>10</v>
      </c>
      <c r="X122" s="77">
        <v>90</v>
      </c>
    </row>
    <row r="123" spans="2:24" x14ac:dyDescent="0.25">
      <c r="B123" s="41">
        <f>VLOOKUP($A41,'Date Reference'!$K$6:$L$36,2,FALSE)</f>
        <v>44861</v>
      </c>
      <c r="C123" s="77">
        <v>7.5</v>
      </c>
      <c r="D123" s="78">
        <v>15</v>
      </c>
      <c r="E123" s="77">
        <v>7.5</v>
      </c>
      <c r="F123" s="78">
        <v>15</v>
      </c>
      <c r="G123" s="77">
        <v>10</v>
      </c>
      <c r="H123" s="77">
        <v>10</v>
      </c>
      <c r="I123" s="76"/>
      <c r="J123" s="74">
        <f>VLOOKUP($A41,'Date Reference'!$K$6:$L$36,2,FALSE)</f>
        <v>44861</v>
      </c>
      <c r="K123" s="77">
        <v>7.5</v>
      </c>
      <c r="L123" s="78">
        <v>15</v>
      </c>
      <c r="M123" s="77">
        <v>7.5</v>
      </c>
      <c r="N123" s="78">
        <v>15</v>
      </c>
      <c r="O123" s="77">
        <v>10</v>
      </c>
      <c r="P123" s="77">
        <v>10</v>
      </c>
      <c r="Q123" s="76"/>
      <c r="R123" s="74">
        <f>VLOOKUP($A41,'Date Reference'!$K$6:$L$36,2,FALSE)</f>
        <v>44861</v>
      </c>
      <c r="S123" s="77">
        <v>15</v>
      </c>
      <c r="T123" s="1">
        <v>75</v>
      </c>
      <c r="U123" s="77">
        <v>15</v>
      </c>
      <c r="V123" s="1">
        <v>75</v>
      </c>
      <c r="W123" s="77">
        <v>10</v>
      </c>
      <c r="X123" s="77">
        <v>90</v>
      </c>
    </row>
    <row r="124" spans="2:24" x14ac:dyDescent="0.25">
      <c r="B124" s="41">
        <f>VLOOKUP($A42,'Date Reference'!$K$6:$L$36,2,FALSE)</f>
        <v>44862</v>
      </c>
      <c r="C124" s="77">
        <v>7.5</v>
      </c>
      <c r="D124" s="78">
        <v>15</v>
      </c>
      <c r="E124" s="77">
        <v>7.5</v>
      </c>
      <c r="F124" s="78">
        <v>15</v>
      </c>
      <c r="G124" s="77">
        <v>10</v>
      </c>
      <c r="H124" s="77">
        <v>10</v>
      </c>
      <c r="I124" s="76"/>
      <c r="J124" s="74">
        <f>VLOOKUP($A42,'Date Reference'!$K$6:$L$36,2,FALSE)</f>
        <v>44862</v>
      </c>
      <c r="K124" s="77">
        <v>7.5</v>
      </c>
      <c r="L124" s="78">
        <v>15</v>
      </c>
      <c r="M124" s="77">
        <v>7.5</v>
      </c>
      <c r="N124" s="78">
        <v>15</v>
      </c>
      <c r="O124" s="77">
        <v>10</v>
      </c>
      <c r="P124" s="77">
        <v>10</v>
      </c>
      <c r="Q124" s="76"/>
      <c r="R124" s="74">
        <f>VLOOKUP($A42,'Date Reference'!$K$6:$L$36,2,FALSE)</f>
        <v>44862</v>
      </c>
      <c r="S124" s="77">
        <v>15</v>
      </c>
      <c r="T124" s="1">
        <v>75</v>
      </c>
      <c r="U124" s="77">
        <v>22.5</v>
      </c>
      <c r="V124" s="1">
        <v>67.5</v>
      </c>
      <c r="W124" s="77">
        <v>10</v>
      </c>
      <c r="X124" s="77">
        <v>80</v>
      </c>
    </row>
    <row r="125" spans="2:24" x14ac:dyDescent="0.25">
      <c r="B125" s="41">
        <f>VLOOKUP($A43,'Date Reference'!$K$6:$L$36,2,FALSE)</f>
        <v>44863</v>
      </c>
      <c r="C125" s="77">
        <v>7.5</v>
      </c>
      <c r="D125" s="78">
        <v>15</v>
      </c>
      <c r="E125" s="77">
        <v>7.5</v>
      </c>
      <c r="F125" s="78">
        <v>15</v>
      </c>
      <c r="G125" s="77">
        <v>10</v>
      </c>
      <c r="H125" s="77">
        <v>10</v>
      </c>
      <c r="I125" s="76"/>
      <c r="J125" s="74">
        <f>VLOOKUP($A43,'Date Reference'!$K$6:$L$36,2,FALSE)</f>
        <v>44863</v>
      </c>
      <c r="K125" s="77">
        <v>7.5</v>
      </c>
      <c r="L125" s="78">
        <v>15</v>
      </c>
      <c r="M125" s="77">
        <v>7.5</v>
      </c>
      <c r="N125" s="78">
        <v>15</v>
      </c>
      <c r="O125" s="77">
        <v>10</v>
      </c>
      <c r="P125" s="77">
        <v>10</v>
      </c>
      <c r="Q125" s="76"/>
      <c r="R125" s="74">
        <f>VLOOKUP($A43,'Date Reference'!$K$6:$L$36,2,FALSE)</f>
        <v>44863</v>
      </c>
      <c r="S125" s="77">
        <v>15</v>
      </c>
      <c r="T125" s="1">
        <v>75</v>
      </c>
      <c r="U125" s="77">
        <v>30</v>
      </c>
      <c r="V125" s="1">
        <v>75</v>
      </c>
      <c r="W125" s="77">
        <v>10</v>
      </c>
      <c r="X125" s="77">
        <v>90</v>
      </c>
    </row>
    <row r="126" spans="2:24" x14ac:dyDescent="0.25">
      <c r="B126" s="41">
        <f>VLOOKUP($A44,'Date Reference'!$K$6:$L$36,2,FALSE)</f>
        <v>44864</v>
      </c>
      <c r="C126" s="77">
        <v>7.5</v>
      </c>
      <c r="D126" s="78">
        <v>15</v>
      </c>
      <c r="E126" s="77">
        <v>7.5</v>
      </c>
      <c r="F126" s="78">
        <v>15</v>
      </c>
      <c r="G126" s="77">
        <v>10</v>
      </c>
      <c r="H126" s="77">
        <v>10</v>
      </c>
      <c r="I126" s="76"/>
      <c r="J126" s="74">
        <f>VLOOKUP($A44,'Date Reference'!$K$6:$L$36,2,FALSE)</f>
        <v>44864</v>
      </c>
      <c r="K126" s="77">
        <v>7.5</v>
      </c>
      <c r="L126" s="78">
        <v>15</v>
      </c>
      <c r="M126" s="77">
        <v>7.5</v>
      </c>
      <c r="N126" s="78">
        <v>15</v>
      </c>
      <c r="O126" s="77">
        <v>10</v>
      </c>
      <c r="P126" s="77">
        <v>10</v>
      </c>
      <c r="Q126" s="76"/>
      <c r="R126" s="74">
        <f>VLOOKUP($A44,'Date Reference'!$K$6:$L$36,2,FALSE)</f>
        <v>44864</v>
      </c>
      <c r="S126" s="77">
        <v>30</v>
      </c>
      <c r="T126" s="1">
        <v>60</v>
      </c>
      <c r="U126" s="77">
        <v>15</v>
      </c>
      <c r="V126" s="1">
        <v>75</v>
      </c>
      <c r="W126" s="77">
        <v>10</v>
      </c>
      <c r="X126" s="77">
        <v>90</v>
      </c>
    </row>
    <row r="127" spans="2:24" ht="15.75" thickBot="1" x14ac:dyDescent="0.3">
      <c r="B127" s="41">
        <f>VLOOKUP($A45,'Date Reference'!$K$6:$L$36,2,FALSE)</f>
        <v>44865</v>
      </c>
      <c r="C127" s="77">
        <v>15</v>
      </c>
      <c r="D127" s="86">
        <v>0</v>
      </c>
      <c r="E127" s="77">
        <v>7.5</v>
      </c>
      <c r="F127" s="78">
        <v>15</v>
      </c>
      <c r="G127" s="77">
        <v>10</v>
      </c>
      <c r="H127" s="77">
        <v>10</v>
      </c>
      <c r="I127" s="76"/>
      <c r="J127" s="74">
        <f>VLOOKUP($A45,'Date Reference'!$K$6:$L$36,2,FALSE)</f>
        <v>44865</v>
      </c>
      <c r="K127" s="77">
        <v>7.5</v>
      </c>
      <c r="L127" s="78">
        <v>15</v>
      </c>
      <c r="M127" s="77">
        <v>7.5</v>
      </c>
      <c r="N127" s="78">
        <v>15</v>
      </c>
      <c r="O127" s="77">
        <v>10</v>
      </c>
      <c r="P127" s="77">
        <v>10</v>
      </c>
      <c r="Q127" s="76"/>
      <c r="R127" s="74">
        <f>VLOOKUP($A45,'Date Reference'!$K$6:$L$36,2,FALSE)</f>
        <v>44865</v>
      </c>
      <c r="S127" s="77">
        <v>15</v>
      </c>
      <c r="T127" s="1">
        <v>75</v>
      </c>
      <c r="U127" s="77">
        <v>22.5</v>
      </c>
      <c r="V127" s="1">
        <v>67.5</v>
      </c>
      <c r="W127" s="77">
        <v>10</v>
      </c>
      <c r="X127" s="77">
        <v>80</v>
      </c>
    </row>
    <row r="128" spans="2:24" ht="16.5" thickBot="1" x14ac:dyDescent="0.3">
      <c r="B128" s="32" t="s">
        <v>83</v>
      </c>
      <c r="C128" s="71">
        <f>SUM(C97:C127)-SUMIF($B$97:$B$127,"",C97:C127)</f>
        <v>240</v>
      </c>
      <c r="D128" s="71">
        <f t="shared" ref="D128:H128" si="9">SUM(D97:D127)-SUMIF($B$97:$B$127,"",D97:D127)</f>
        <v>442.5</v>
      </c>
      <c r="E128" s="71">
        <f t="shared" si="9"/>
        <v>232.5</v>
      </c>
      <c r="F128" s="71">
        <f t="shared" si="9"/>
        <v>472.5</v>
      </c>
      <c r="G128" s="71">
        <f t="shared" si="9"/>
        <v>310</v>
      </c>
      <c r="H128" s="71">
        <f t="shared" si="9"/>
        <v>330</v>
      </c>
      <c r="J128" s="32" t="s">
        <v>83</v>
      </c>
      <c r="K128" s="71">
        <f>SUM(K97:K127)-SUMIF($J$97:$J$127,"",K97:K127)</f>
        <v>232.5</v>
      </c>
      <c r="L128" s="71">
        <f t="shared" ref="L128:P128" si="10">SUM(L97:L127)-SUMIF($J$97:$J$127,"",L97:L127)</f>
        <v>465</v>
      </c>
      <c r="M128" s="71">
        <f t="shared" si="10"/>
        <v>232.5</v>
      </c>
      <c r="N128" s="71">
        <f t="shared" si="10"/>
        <v>465</v>
      </c>
      <c r="O128" s="71">
        <f t="shared" si="10"/>
        <v>310</v>
      </c>
      <c r="P128" s="71">
        <f t="shared" si="10"/>
        <v>310</v>
      </c>
      <c r="Q128" s="4"/>
      <c r="R128" s="32" t="s">
        <v>83</v>
      </c>
      <c r="S128" s="71">
        <f>SUM(S97:S127)-SUMIF($R$97:$R$127,"",S97:S127)</f>
        <v>502.5</v>
      </c>
      <c r="T128" s="71">
        <f t="shared" ref="T128:X128" si="11">SUM(T97:T127)-SUMIF($R$97:$R$127,"",T97:T127)</f>
        <v>1965</v>
      </c>
      <c r="U128" s="71">
        <f t="shared" si="11"/>
        <v>547.5</v>
      </c>
      <c r="V128" s="71">
        <f t="shared" si="11"/>
        <v>2002.5</v>
      </c>
      <c r="W128" s="71">
        <f t="shared" si="11"/>
        <v>320</v>
      </c>
      <c r="X128" s="71">
        <f t="shared" si="11"/>
        <v>2580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K15:K45">
    <cfRule type="cellIs" dxfId="185" priority="186" operator="between">
      <formula>7.5</formula>
      <formula>15</formula>
    </cfRule>
  </conditionalFormatting>
  <conditionalFormatting sqref="L15:L45">
    <cfRule type="cellIs" dxfId="184" priority="185" operator="between">
      <formula>7.5</formula>
      <formula>22.5</formula>
    </cfRule>
  </conditionalFormatting>
  <conditionalFormatting sqref="M15:M45">
    <cfRule type="cellIs" dxfId="183" priority="184" operator="between">
      <formula>7.5</formula>
      <formula>15</formula>
    </cfRule>
  </conditionalFormatting>
  <conditionalFormatting sqref="N15:N45">
    <cfRule type="cellIs" dxfId="182" priority="183" operator="between">
      <formula>7.5</formula>
      <formula>22.5</formula>
    </cfRule>
  </conditionalFormatting>
  <conditionalFormatting sqref="O15:O45">
    <cfRule type="cellIs" dxfId="181" priority="182" operator="equal">
      <formula>10</formula>
    </cfRule>
  </conditionalFormatting>
  <conditionalFormatting sqref="P15:P45">
    <cfRule type="cellIs" dxfId="180" priority="181" operator="between">
      <formula>10</formula>
      <formula>20</formula>
    </cfRule>
  </conditionalFormatting>
  <conditionalFormatting sqref="D15:D45">
    <cfRule type="cellIs" dxfId="179" priority="179" operator="between">
      <formula>7.5</formula>
      <formula>15</formula>
    </cfRule>
    <cfRule type="cellIs" dxfId="178" priority="180" operator="equal">
      <formula>7.5</formula>
    </cfRule>
  </conditionalFormatting>
  <conditionalFormatting sqref="C15:C45">
    <cfRule type="cellIs" dxfId="177" priority="178" operator="equal">
      <formula>7.5</formula>
    </cfRule>
  </conditionalFormatting>
  <conditionalFormatting sqref="F15:F45">
    <cfRule type="cellIs" dxfId="176" priority="176" operator="between">
      <formula>7.5</formula>
      <formula>15</formula>
    </cfRule>
    <cfRule type="cellIs" dxfId="175" priority="177" operator="equal">
      <formula>7.5</formula>
    </cfRule>
  </conditionalFormatting>
  <conditionalFormatting sqref="E15:E45">
    <cfRule type="cellIs" dxfId="174" priority="175" operator="equal">
      <formula>7.5</formula>
    </cfRule>
  </conditionalFormatting>
  <conditionalFormatting sqref="H15:H45">
    <cfRule type="beginsWith" dxfId="173" priority="174" operator="beginsWith" text="0">
      <formula>LEFT(H15,LEN("0"))="0"</formula>
    </cfRule>
  </conditionalFormatting>
  <conditionalFormatting sqref="G15:G38 G40:G45">
    <cfRule type="cellIs" dxfId="172" priority="172" operator="equal">
      <formula>10</formula>
    </cfRule>
    <cfRule type="beginsWith" dxfId="171" priority="173" operator="beginsWith" text="0">
      <formula>LEFT(G15,LEN("0"))="0"</formula>
    </cfRule>
  </conditionalFormatting>
  <conditionalFormatting sqref="G43">
    <cfRule type="cellIs" dxfId="170" priority="171" operator="lessThan">
      <formula>10</formula>
    </cfRule>
  </conditionalFormatting>
  <conditionalFormatting sqref="AQ15:AQ45">
    <cfRule type="cellIs" dxfId="169" priority="169" operator="between">
      <formula>7.5</formula>
      <formula>15</formula>
    </cfRule>
    <cfRule type="cellIs" dxfId="168" priority="170" operator="equal">
      <formula>7.5</formula>
    </cfRule>
  </conditionalFormatting>
  <conditionalFormatting sqref="AR15:AR45">
    <cfRule type="cellIs" dxfId="167" priority="167" operator="between">
      <formula>7.5</formula>
      <formula>15</formula>
    </cfRule>
    <cfRule type="cellIs" dxfId="166" priority="168" operator="equal">
      <formula>7.5</formula>
    </cfRule>
  </conditionalFormatting>
  <conditionalFormatting sqref="AS24:AS45">
    <cfRule type="cellIs" dxfId="165" priority="165" operator="between">
      <formula>7.5</formula>
      <formula>15</formula>
    </cfRule>
    <cfRule type="cellIs" dxfId="164" priority="166" operator="equal">
      <formula>7.5</formula>
    </cfRule>
  </conditionalFormatting>
  <conditionalFormatting sqref="AT17:AT45">
    <cfRule type="cellIs" dxfId="163" priority="163" operator="between">
      <formula>7.5</formula>
      <formula>15</formula>
    </cfRule>
    <cfRule type="cellIs" dxfId="162" priority="164" operator="equal">
      <formula>7.5</formula>
    </cfRule>
  </conditionalFormatting>
  <conditionalFormatting sqref="AS15:AS23">
    <cfRule type="cellIs" dxfId="161" priority="161" operator="between">
      <formula>7.5</formula>
      <formula>15</formula>
    </cfRule>
    <cfRule type="cellIs" dxfId="160" priority="162" operator="equal">
      <formula>7.5</formula>
    </cfRule>
  </conditionalFormatting>
  <conditionalFormatting sqref="AT15:AT16">
    <cfRule type="cellIs" dxfId="159" priority="159" operator="between">
      <formula>7.5</formula>
      <formula>15</formula>
    </cfRule>
    <cfRule type="cellIs" dxfId="158" priority="160" operator="equal">
      <formula>7.5</formula>
    </cfRule>
  </conditionalFormatting>
  <conditionalFormatting sqref="AU15:AU45">
    <cfRule type="cellIs" dxfId="157" priority="157" operator="equal">
      <formula>10</formula>
    </cfRule>
    <cfRule type="beginsWith" dxfId="156" priority="158" operator="beginsWith" text="0">
      <formula>LEFT(AU15,LEN("0"))="0"</formula>
    </cfRule>
  </conditionalFormatting>
  <conditionalFormatting sqref="AV15:AV45">
    <cfRule type="cellIs" dxfId="155" priority="155" operator="equal">
      <formula>10</formula>
    </cfRule>
    <cfRule type="beginsWith" dxfId="154" priority="156" operator="beginsWith" text="0">
      <formula>LEFT(AV15,LEN("0"))="0"</formula>
    </cfRule>
  </conditionalFormatting>
  <conditionalFormatting sqref="AB15:AB45">
    <cfRule type="cellIs" dxfId="153" priority="153" operator="between">
      <formula>7.5</formula>
      <formula>15</formula>
    </cfRule>
    <cfRule type="cellIs" dxfId="152" priority="154" operator="equal">
      <formula>7.5</formula>
    </cfRule>
  </conditionalFormatting>
  <conditionalFormatting sqref="AA15:AA45">
    <cfRule type="cellIs" dxfId="151" priority="152" operator="equal">
      <formula>7.5</formula>
    </cfRule>
  </conditionalFormatting>
  <conditionalFormatting sqref="AF15:AF45">
    <cfRule type="beginsWith" dxfId="147" priority="148" operator="beginsWith" text="0">
      <formula>LEFT(AF15,LEN("0"))="0"</formula>
    </cfRule>
  </conditionalFormatting>
  <conditionalFormatting sqref="AE15:AE45">
    <cfRule type="cellIs" dxfId="146" priority="146" operator="equal">
      <formula>10</formula>
    </cfRule>
    <cfRule type="beginsWith" dxfId="145" priority="147" operator="beginsWith" text="0">
      <formula>LEFT(AE15,LEN("0"))="0"</formula>
    </cfRule>
  </conditionalFormatting>
  <conditionalFormatting sqref="AJ15:AJ45">
    <cfRule type="cellIs" dxfId="144" priority="144" operator="between">
      <formula>7.5</formula>
      <formula>15</formula>
    </cfRule>
    <cfRule type="cellIs" dxfId="143" priority="145" operator="equal">
      <formula>7.5</formula>
    </cfRule>
  </conditionalFormatting>
  <conditionalFormatting sqref="AI15:AI45">
    <cfRule type="cellIs" dxfId="142" priority="143" operator="equal">
      <formula>7.5</formula>
    </cfRule>
  </conditionalFormatting>
  <conditionalFormatting sqref="AL15:AL45">
    <cfRule type="cellIs" dxfId="141" priority="141" operator="between">
      <formula>7.5</formula>
      <formula>15</formula>
    </cfRule>
    <cfRule type="cellIs" dxfId="140" priority="142" operator="equal">
      <formula>7.5</formula>
    </cfRule>
  </conditionalFormatting>
  <conditionalFormatting sqref="AK15:AK45">
    <cfRule type="cellIs" dxfId="139" priority="140" operator="equal">
      <formula>7.5</formula>
    </cfRule>
  </conditionalFormatting>
  <conditionalFormatting sqref="AM15:AM45">
    <cfRule type="cellIs" dxfId="138" priority="138" operator="equal">
      <formula>10</formula>
    </cfRule>
    <cfRule type="beginsWith" dxfId="137" priority="139" operator="beginsWith" text="0">
      <formula>LEFT(AM15,LEN("0"))="0"</formula>
    </cfRule>
  </conditionalFormatting>
  <conditionalFormatting sqref="AN15:AN45">
    <cfRule type="cellIs" dxfId="136" priority="136" operator="equal">
      <formula>10</formula>
    </cfRule>
    <cfRule type="beginsWith" dxfId="135" priority="137" operator="beginsWith" text="0">
      <formula>LEFT(AN15,LEN("0"))="0"</formula>
    </cfRule>
  </conditionalFormatting>
  <conditionalFormatting sqref="S15:S45">
    <cfRule type="cellIs" dxfId="134" priority="134" operator="between">
      <formula>7.5</formula>
      <formula>15</formula>
    </cfRule>
    <cfRule type="cellIs" dxfId="133" priority="135" operator="equal">
      <formula>7.5</formula>
    </cfRule>
  </conditionalFormatting>
  <conditionalFormatting sqref="T15:T45">
    <cfRule type="cellIs" dxfId="132" priority="133" operator="equal">
      <formula>7.5</formula>
    </cfRule>
  </conditionalFormatting>
  <conditionalFormatting sqref="U15:U45">
    <cfRule type="cellIs" dxfId="131" priority="131" operator="between">
      <formula>7.5</formula>
      <formula>15</formula>
    </cfRule>
    <cfRule type="cellIs" dxfId="130" priority="132" operator="equal">
      <formula>7.5</formula>
    </cfRule>
  </conditionalFormatting>
  <conditionalFormatting sqref="V15:V45">
    <cfRule type="cellIs" dxfId="129" priority="130" operator="equal">
      <formula>7.5</formula>
    </cfRule>
  </conditionalFormatting>
  <conditionalFormatting sqref="X15:X19 X21:X45">
    <cfRule type="beginsWith" dxfId="128" priority="129" operator="beginsWith" text="0">
      <formula>LEFT(X15,LEN("0"))="0"</formula>
    </cfRule>
  </conditionalFormatting>
  <conditionalFormatting sqref="W15:W45">
    <cfRule type="cellIs" dxfId="127" priority="127" operator="equal">
      <formula>10</formula>
    </cfRule>
    <cfRule type="beginsWith" dxfId="126" priority="128" operator="beginsWith" text="0">
      <formula>LEFT(W15,LEN("0"))="0"</formula>
    </cfRule>
  </conditionalFormatting>
  <conditionalFormatting sqref="L56:L86">
    <cfRule type="cellIs" dxfId="125" priority="125" operator="between">
      <formula>7.5</formula>
      <formula>15</formula>
    </cfRule>
    <cfRule type="cellIs" dxfId="124" priority="126" operator="equal">
      <formula>7.5</formula>
    </cfRule>
  </conditionalFormatting>
  <conditionalFormatting sqref="K56:K86">
    <cfRule type="cellIs" dxfId="123" priority="124" operator="equal">
      <formula>7.5</formula>
    </cfRule>
  </conditionalFormatting>
  <conditionalFormatting sqref="M56:M86">
    <cfRule type="cellIs" dxfId="122" priority="123" operator="equal">
      <formula>7.5</formula>
    </cfRule>
  </conditionalFormatting>
  <conditionalFormatting sqref="N56:N86">
    <cfRule type="cellIs" dxfId="121" priority="122" operator="equal">
      <formula>7.5</formula>
    </cfRule>
  </conditionalFormatting>
  <conditionalFormatting sqref="O56:O59 O65:O86">
    <cfRule type="beginsWith" dxfId="120" priority="121" operator="beginsWith" text="0">
      <formula>LEFT(O56,LEN("0"))="0"</formula>
    </cfRule>
  </conditionalFormatting>
  <conditionalFormatting sqref="P56:P59 P65:P86">
    <cfRule type="cellIs" dxfId="119" priority="119" operator="equal">
      <formula>10</formula>
    </cfRule>
    <cfRule type="beginsWith" dxfId="118" priority="120" operator="beginsWith" text="0">
      <formula>LEFT(P56,LEN("0"))="0"</formula>
    </cfRule>
  </conditionalFormatting>
  <conditionalFormatting sqref="O60">
    <cfRule type="beginsWith" dxfId="117" priority="118" operator="beginsWith" text="0">
      <formula>LEFT(O60,LEN("0"))="0"</formula>
    </cfRule>
  </conditionalFormatting>
  <conditionalFormatting sqref="P60">
    <cfRule type="cellIs" dxfId="116" priority="116" operator="equal">
      <formula>10</formula>
    </cfRule>
    <cfRule type="beginsWith" dxfId="115" priority="117" operator="beginsWith" text="0">
      <formula>LEFT(P60,LEN("0"))="0"</formula>
    </cfRule>
  </conditionalFormatting>
  <conditionalFormatting sqref="O61">
    <cfRule type="beginsWith" dxfId="114" priority="115" operator="beginsWith" text="0">
      <formula>LEFT(O61,LEN("0"))="0"</formula>
    </cfRule>
  </conditionalFormatting>
  <conditionalFormatting sqref="P61">
    <cfRule type="cellIs" dxfId="113" priority="113" operator="equal">
      <formula>10</formula>
    </cfRule>
    <cfRule type="beginsWith" dxfId="112" priority="114" operator="beginsWith" text="0">
      <formula>LEFT(P61,LEN("0"))="0"</formula>
    </cfRule>
  </conditionalFormatting>
  <conditionalFormatting sqref="O62">
    <cfRule type="beginsWith" dxfId="111" priority="112" operator="beginsWith" text="0">
      <formula>LEFT(O62,LEN("0"))="0"</formula>
    </cfRule>
  </conditionalFormatting>
  <conditionalFormatting sqref="P62">
    <cfRule type="cellIs" dxfId="110" priority="110" operator="equal">
      <formula>10</formula>
    </cfRule>
    <cfRule type="beginsWith" dxfId="109" priority="111" operator="beginsWith" text="0">
      <formula>LEFT(P62,LEN("0"))="0"</formula>
    </cfRule>
  </conditionalFormatting>
  <conditionalFormatting sqref="O63">
    <cfRule type="beginsWith" dxfId="108" priority="109" operator="beginsWith" text="0">
      <formula>LEFT(O63,LEN("0"))="0"</formula>
    </cfRule>
  </conditionalFormatting>
  <conditionalFormatting sqref="P63">
    <cfRule type="cellIs" dxfId="107" priority="107" operator="equal">
      <formula>10</formula>
    </cfRule>
    <cfRule type="beginsWith" dxfId="106" priority="108" operator="beginsWith" text="0">
      <formula>LEFT(P63,LEN("0"))="0"</formula>
    </cfRule>
  </conditionalFormatting>
  <conditionalFormatting sqref="O64">
    <cfRule type="beginsWith" dxfId="105" priority="106" operator="beginsWith" text="0">
      <formula>LEFT(O64,LEN("0"))="0"</formula>
    </cfRule>
  </conditionalFormatting>
  <conditionalFormatting sqref="P64">
    <cfRule type="cellIs" dxfId="104" priority="104" operator="equal">
      <formula>10</formula>
    </cfRule>
    <cfRule type="beginsWith" dxfId="103" priority="105" operator="beginsWith" text="0">
      <formula>LEFT(P64,LEN("0"))="0"</formula>
    </cfRule>
  </conditionalFormatting>
  <conditionalFormatting sqref="T56:T86">
    <cfRule type="cellIs" dxfId="102" priority="102" operator="between">
      <formula>7.5</formula>
      <formula>15</formula>
    </cfRule>
    <cfRule type="cellIs" dxfId="101" priority="103" operator="equal">
      <formula>7.5</formula>
    </cfRule>
  </conditionalFormatting>
  <conditionalFormatting sqref="S56:S86">
    <cfRule type="cellIs" dxfId="100" priority="101" operator="equal">
      <formula>7.5</formula>
    </cfRule>
  </conditionalFormatting>
  <conditionalFormatting sqref="V56:V58 V65:V86">
    <cfRule type="cellIs" dxfId="99" priority="99" operator="between">
      <formula>7.5</formula>
      <formula>15</formula>
    </cfRule>
    <cfRule type="cellIs" dxfId="98" priority="100" operator="equal">
      <formula>7.5</formula>
    </cfRule>
  </conditionalFormatting>
  <conditionalFormatting sqref="U56:U58 U65:U86">
    <cfRule type="cellIs" dxfId="97" priority="98" operator="equal">
      <formula>7.5</formula>
    </cfRule>
  </conditionalFormatting>
  <conditionalFormatting sqref="V59:V61">
    <cfRule type="cellIs" dxfId="96" priority="96" operator="between">
      <formula>7.5</formula>
      <formula>15</formula>
    </cfRule>
    <cfRule type="cellIs" dxfId="95" priority="97" operator="equal">
      <formula>7.5</formula>
    </cfRule>
  </conditionalFormatting>
  <conditionalFormatting sqref="U59:U61">
    <cfRule type="cellIs" dxfId="94" priority="95" operator="equal">
      <formula>7.5</formula>
    </cfRule>
  </conditionalFormatting>
  <conditionalFormatting sqref="V62:V64">
    <cfRule type="cellIs" dxfId="93" priority="93" operator="between">
      <formula>7.5</formula>
      <formula>15</formula>
    </cfRule>
    <cfRule type="cellIs" dxfId="92" priority="94" operator="equal">
      <formula>7.5</formula>
    </cfRule>
  </conditionalFormatting>
  <conditionalFormatting sqref="U62:U64">
    <cfRule type="cellIs" dxfId="91" priority="92" operator="equal">
      <formula>7.5</formula>
    </cfRule>
  </conditionalFormatting>
  <conditionalFormatting sqref="W56:W57 W64 W74:W86">
    <cfRule type="beginsWith" dxfId="90" priority="91" operator="beginsWith" text="0">
      <formula>LEFT(W56,LEN("0"))="0"</formula>
    </cfRule>
  </conditionalFormatting>
  <conditionalFormatting sqref="X56:X57 X64 X74:X86">
    <cfRule type="cellIs" dxfId="89" priority="89" operator="equal">
      <formula>10</formula>
    </cfRule>
    <cfRule type="beginsWith" dxfId="88" priority="90" operator="beginsWith" text="0">
      <formula>LEFT(X56,LEN("0"))="0"</formula>
    </cfRule>
  </conditionalFormatting>
  <conditionalFormatting sqref="W58:W59">
    <cfRule type="beginsWith" dxfId="87" priority="88" operator="beginsWith" text="0">
      <formula>LEFT(W58,LEN("0"))="0"</formula>
    </cfRule>
  </conditionalFormatting>
  <conditionalFormatting sqref="X58:X59">
    <cfRule type="cellIs" dxfId="86" priority="86" operator="equal">
      <formula>10</formula>
    </cfRule>
    <cfRule type="beginsWith" dxfId="85" priority="87" operator="beginsWith" text="0">
      <formula>LEFT(X58,LEN("0"))="0"</formula>
    </cfRule>
  </conditionalFormatting>
  <conditionalFormatting sqref="W60:W61">
    <cfRule type="beginsWith" dxfId="84" priority="85" operator="beginsWith" text="0">
      <formula>LEFT(W60,LEN("0"))="0"</formula>
    </cfRule>
  </conditionalFormatting>
  <conditionalFormatting sqref="X60:X61">
    <cfRule type="cellIs" dxfId="83" priority="83" operator="equal">
      <formula>10</formula>
    </cfRule>
    <cfRule type="beginsWith" dxfId="82" priority="84" operator="beginsWith" text="0">
      <formula>LEFT(X60,LEN("0"))="0"</formula>
    </cfRule>
  </conditionalFormatting>
  <conditionalFormatting sqref="W62:W63">
    <cfRule type="beginsWith" dxfId="81" priority="82" operator="beginsWith" text="0">
      <formula>LEFT(W62,LEN("0"))="0"</formula>
    </cfRule>
  </conditionalFormatting>
  <conditionalFormatting sqref="X62:X63">
    <cfRule type="cellIs" dxfId="80" priority="80" operator="equal">
      <formula>10</formula>
    </cfRule>
    <cfRule type="beginsWith" dxfId="79" priority="81" operator="beginsWith" text="0">
      <formula>LEFT(X62,LEN("0"))="0"</formula>
    </cfRule>
  </conditionalFormatting>
  <conditionalFormatting sqref="W65:W66 W73">
    <cfRule type="beginsWith" dxfId="78" priority="79" operator="beginsWith" text="0">
      <formula>LEFT(W65,LEN("0"))="0"</formula>
    </cfRule>
  </conditionalFormatting>
  <conditionalFormatting sqref="X65:X66 X73">
    <cfRule type="cellIs" dxfId="77" priority="77" operator="equal">
      <formula>10</formula>
    </cfRule>
    <cfRule type="beginsWith" dxfId="76" priority="78" operator="beginsWith" text="0">
      <formula>LEFT(X65,LEN("0"))="0"</formula>
    </cfRule>
  </conditionalFormatting>
  <conditionalFormatting sqref="W67:W68">
    <cfRule type="beginsWith" dxfId="75" priority="76" operator="beginsWith" text="0">
      <formula>LEFT(W67,LEN("0"))="0"</formula>
    </cfRule>
  </conditionalFormatting>
  <conditionalFormatting sqref="X67:X68">
    <cfRule type="cellIs" dxfId="74" priority="74" operator="equal">
      <formula>10</formula>
    </cfRule>
    <cfRule type="beginsWith" dxfId="73" priority="75" operator="beginsWith" text="0">
      <formula>LEFT(X67,LEN("0"))="0"</formula>
    </cfRule>
  </conditionalFormatting>
  <conditionalFormatting sqref="W69:W70">
    <cfRule type="beginsWith" dxfId="72" priority="73" operator="beginsWith" text="0">
      <formula>LEFT(W69,LEN("0"))="0"</formula>
    </cfRule>
  </conditionalFormatting>
  <conditionalFormatting sqref="X69:X70">
    <cfRule type="cellIs" dxfId="71" priority="71" operator="equal">
      <formula>10</formula>
    </cfRule>
    <cfRule type="beginsWith" dxfId="70" priority="72" operator="beginsWith" text="0">
      <formula>LEFT(X69,LEN("0"))="0"</formula>
    </cfRule>
  </conditionalFormatting>
  <conditionalFormatting sqref="W71:W72">
    <cfRule type="beginsWith" dxfId="69" priority="70" operator="beginsWith" text="0">
      <formula>LEFT(W71,LEN("0"))="0"</formula>
    </cfRule>
  </conditionalFormatting>
  <conditionalFormatting sqref="X71:X72">
    <cfRule type="cellIs" dxfId="68" priority="68" operator="equal">
      <formula>10</formula>
    </cfRule>
    <cfRule type="beginsWith" dxfId="67" priority="69" operator="beginsWith" text="0">
      <formula>LEFT(X71,LEN("0"))="0"</formula>
    </cfRule>
  </conditionalFormatting>
  <conditionalFormatting sqref="C56:C86">
    <cfRule type="cellIs" dxfId="66" priority="67" operator="equal">
      <formula>7.5</formula>
    </cfRule>
  </conditionalFormatting>
  <conditionalFormatting sqref="D56:D86">
    <cfRule type="cellIs" dxfId="65" priority="63" operator="between">
      <formula>22.5</formula>
      <formula>30</formula>
    </cfRule>
    <cfRule type="cellIs" dxfId="64" priority="64" operator="between">
      <formula>15</formula>
      <formula>22.5</formula>
    </cfRule>
    <cfRule type="cellIs" dxfId="63" priority="65" operator="between">
      <formula>7.5</formula>
      <formula>15</formula>
    </cfRule>
    <cfRule type="cellIs" dxfId="62" priority="66" operator="equal">
      <formula>7.5</formula>
    </cfRule>
  </conditionalFormatting>
  <conditionalFormatting sqref="E56:E86">
    <cfRule type="cellIs" dxfId="61" priority="62" operator="equal">
      <formula>7.5</formula>
    </cfRule>
  </conditionalFormatting>
  <conditionalFormatting sqref="F56:F86">
    <cfRule type="cellIs" dxfId="60" priority="58" operator="between">
      <formula>22.5</formula>
      <formula>30</formula>
    </cfRule>
    <cfRule type="cellIs" dxfId="59" priority="59" operator="between">
      <formula>15</formula>
      <formula>22.5</formula>
    </cfRule>
    <cfRule type="cellIs" dxfId="58" priority="60" operator="between">
      <formula>7.5</formula>
      <formula>15</formula>
    </cfRule>
    <cfRule type="cellIs" dxfId="57" priority="61" operator="equal">
      <formula>7.5</formula>
    </cfRule>
  </conditionalFormatting>
  <conditionalFormatting sqref="G56:G86">
    <cfRule type="beginsWith" dxfId="56" priority="57" operator="beginsWith" text="0">
      <formula>LEFT(G56,LEN("0"))="0"</formula>
    </cfRule>
  </conditionalFormatting>
  <conditionalFormatting sqref="H56:H86">
    <cfRule type="cellIs" dxfId="55" priority="54" operator="equal">
      <formula>20</formula>
    </cfRule>
    <cfRule type="cellIs" dxfId="54" priority="55" operator="equal">
      <formula>10</formula>
    </cfRule>
    <cfRule type="beginsWith" dxfId="53" priority="56" operator="beginsWith" text="0">
      <formula>LEFT(H56,LEN("0"))="0"</formula>
    </cfRule>
  </conditionalFormatting>
  <conditionalFormatting sqref="D97">
    <cfRule type="cellIs" dxfId="52" priority="53" operator="equal">
      <formula>7.5</formula>
    </cfRule>
  </conditionalFormatting>
  <conditionalFormatting sqref="F97">
    <cfRule type="cellIs" dxfId="51" priority="52" operator="equal">
      <formula>7.5</formula>
    </cfRule>
  </conditionalFormatting>
  <conditionalFormatting sqref="C97">
    <cfRule type="beginsWith" dxfId="50" priority="51" operator="beginsWith" text="0">
      <formula>LEFT(C97,LEN("0"))="0"</formula>
    </cfRule>
  </conditionalFormatting>
  <conditionalFormatting sqref="E97">
    <cfRule type="beginsWith" dxfId="49" priority="50" operator="beginsWith" text="0">
      <formula>LEFT(E97,LEN("0"))="0"</formula>
    </cfRule>
  </conditionalFormatting>
  <conditionalFormatting sqref="D98:D113">
    <cfRule type="cellIs" dxfId="48" priority="49" operator="equal">
      <formula>7.5</formula>
    </cfRule>
  </conditionalFormatting>
  <conditionalFormatting sqref="F98:F113">
    <cfRule type="cellIs" dxfId="47" priority="48" operator="equal">
      <formula>7.5</formula>
    </cfRule>
  </conditionalFormatting>
  <conditionalFormatting sqref="C98:C113">
    <cfRule type="beginsWith" dxfId="46" priority="47" operator="beginsWith" text="0">
      <formula>LEFT(C98,LEN("0"))="0"</formula>
    </cfRule>
  </conditionalFormatting>
  <conditionalFormatting sqref="E98:E113">
    <cfRule type="beginsWith" dxfId="45" priority="46" operator="beginsWith" text="0">
      <formula>LEFT(E98,LEN("0"))="0"</formula>
    </cfRule>
  </conditionalFormatting>
  <conditionalFormatting sqref="D114:D122">
    <cfRule type="cellIs" dxfId="44" priority="45" operator="equal">
      <formula>7.5</formula>
    </cfRule>
  </conditionalFormatting>
  <conditionalFormatting sqref="F114:F122">
    <cfRule type="cellIs" dxfId="43" priority="44" operator="equal">
      <formula>7.5</formula>
    </cfRule>
  </conditionalFormatting>
  <conditionalFormatting sqref="C114:C122">
    <cfRule type="beginsWith" dxfId="42" priority="43" operator="beginsWith" text="0">
      <formula>LEFT(C114,LEN("0"))="0"</formula>
    </cfRule>
  </conditionalFormatting>
  <conditionalFormatting sqref="E114:E122">
    <cfRule type="beginsWith" dxfId="41" priority="42" operator="beginsWith" text="0">
      <formula>LEFT(E114,LEN("0"))="0"</formula>
    </cfRule>
  </conditionalFormatting>
  <conditionalFormatting sqref="D123:D127">
    <cfRule type="cellIs" dxfId="40" priority="41" operator="equal">
      <formula>7.5</formula>
    </cfRule>
  </conditionalFormatting>
  <conditionalFormatting sqref="F123:F127">
    <cfRule type="cellIs" dxfId="39" priority="40" operator="equal">
      <formula>7.5</formula>
    </cfRule>
  </conditionalFormatting>
  <conditionalFormatting sqref="C123:C127">
    <cfRule type="beginsWith" dxfId="38" priority="39" operator="beginsWith" text="0">
      <formula>LEFT(C123,LEN("0"))="0"</formula>
    </cfRule>
  </conditionalFormatting>
  <conditionalFormatting sqref="E123:E127">
    <cfRule type="beginsWith" dxfId="37" priority="38" operator="beginsWith" text="0">
      <formula>LEFT(E123,LEN("0"))="0"</formula>
    </cfRule>
  </conditionalFormatting>
  <conditionalFormatting sqref="G97 G115">
    <cfRule type="beginsWith" dxfId="36" priority="37" operator="beginsWith" text="0">
      <formula>LEFT(G97,LEN("0"))="0"</formula>
    </cfRule>
  </conditionalFormatting>
  <conditionalFormatting sqref="H97 H115">
    <cfRule type="beginsWith" dxfId="35" priority="36" operator="beginsWith" text="0">
      <formula>LEFT(H97,LEN("0"))="0"</formula>
    </cfRule>
  </conditionalFormatting>
  <conditionalFormatting sqref="G98:G113">
    <cfRule type="beginsWith" dxfId="34" priority="35" operator="beginsWith" text="0">
      <formula>LEFT(G98,LEN("0"))="0"</formula>
    </cfRule>
  </conditionalFormatting>
  <conditionalFormatting sqref="H98:H113">
    <cfRule type="beginsWith" dxfId="33" priority="34" operator="beginsWith" text="0">
      <formula>LEFT(H98,LEN("0"))="0"</formula>
    </cfRule>
  </conditionalFormatting>
  <conditionalFormatting sqref="G114">
    <cfRule type="beginsWith" dxfId="32" priority="33" operator="beginsWith" text="0">
      <formula>LEFT(G114,LEN("0"))="0"</formula>
    </cfRule>
  </conditionalFormatting>
  <conditionalFormatting sqref="H114">
    <cfRule type="beginsWith" dxfId="31" priority="32" operator="beginsWith" text="0">
      <formula>LEFT(H114,LEN("0"))="0"</formula>
    </cfRule>
  </conditionalFormatting>
  <conditionalFormatting sqref="G116:G122">
    <cfRule type="beginsWith" dxfId="30" priority="31" operator="beginsWith" text="0">
      <formula>LEFT(G116,LEN("0"))="0"</formula>
    </cfRule>
  </conditionalFormatting>
  <conditionalFormatting sqref="H116:H122">
    <cfRule type="beginsWith" dxfId="29" priority="30" operator="beginsWith" text="0">
      <formula>LEFT(H116,LEN("0"))="0"</formula>
    </cfRule>
  </conditionalFormatting>
  <conditionalFormatting sqref="G123:G127">
    <cfRule type="beginsWith" dxfId="28" priority="29" operator="beginsWith" text="0">
      <formula>LEFT(G123,LEN("0"))="0"</formula>
    </cfRule>
  </conditionalFormatting>
  <conditionalFormatting sqref="H123:H127">
    <cfRule type="beginsWith" dxfId="27" priority="28" operator="beginsWith" text="0">
      <formula>LEFT(H123,LEN("0"))="0"</formula>
    </cfRule>
  </conditionalFormatting>
  <conditionalFormatting sqref="S97:S127">
    <cfRule type="cellIs" dxfId="26" priority="27" operator="equal">
      <formula>7.5</formula>
    </cfRule>
  </conditionalFormatting>
  <conditionalFormatting sqref="U97:U127">
    <cfRule type="cellIs" dxfId="25" priority="26" operator="equal">
      <formula>7.5</formula>
    </cfRule>
  </conditionalFormatting>
  <conditionalFormatting sqref="T121:T127 T118:T119 T97:T107 T109:T116">
    <cfRule type="cellIs" dxfId="24" priority="25" operator="between">
      <formula>7.5</formula>
      <formula>67.5</formula>
    </cfRule>
  </conditionalFormatting>
  <conditionalFormatting sqref="V106 V101 V114:V127">
    <cfRule type="cellIs" dxfId="23" priority="24" operator="between">
      <formula>7.5</formula>
      <formula>67.5</formula>
    </cfRule>
  </conditionalFormatting>
  <conditionalFormatting sqref="T108">
    <cfRule type="cellIs" dxfId="22" priority="23" operator="between">
      <formula>7.5</formula>
      <formula>67.5</formula>
    </cfRule>
  </conditionalFormatting>
  <conditionalFormatting sqref="T120">
    <cfRule type="cellIs" dxfId="21" priority="22" operator="between">
      <formula>7.5</formula>
      <formula>67.5</formula>
    </cfRule>
  </conditionalFormatting>
  <conditionalFormatting sqref="T117">
    <cfRule type="cellIs" dxfId="20" priority="21" operator="between">
      <formula>7.5</formula>
      <formula>67.5</formula>
    </cfRule>
  </conditionalFormatting>
  <conditionalFormatting sqref="V113">
    <cfRule type="cellIs" dxfId="19" priority="20" operator="between">
      <formula>7.5</formula>
      <formula>67.5</formula>
    </cfRule>
  </conditionalFormatting>
  <conditionalFormatting sqref="V112">
    <cfRule type="cellIs" dxfId="18" priority="19" operator="between">
      <formula>7.5</formula>
      <formula>67.5</formula>
    </cfRule>
  </conditionalFormatting>
  <conditionalFormatting sqref="V108">
    <cfRule type="cellIs" dxfId="17" priority="18" operator="between">
      <formula>7.5</formula>
      <formula>67.5</formula>
    </cfRule>
  </conditionalFormatting>
  <conditionalFormatting sqref="V107">
    <cfRule type="cellIs" dxfId="16" priority="17" operator="between">
      <formula>7.5</formula>
      <formula>67.5</formula>
    </cfRule>
  </conditionalFormatting>
  <conditionalFormatting sqref="V105">
    <cfRule type="cellIs" dxfId="15" priority="16" operator="between">
      <formula>7.5</formula>
      <formula>67.5</formula>
    </cfRule>
  </conditionalFormatting>
  <conditionalFormatting sqref="V104">
    <cfRule type="cellIs" dxfId="14" priority="15" operator="between">
      <formula>7.5</formula>
      <formula>67.5</formula>
    </cfRule>
  </conditionalFormatting>
  <conditionalFormatting sqref="V103">
    <cfRule type="cellIs" dxfId="13" priority="14" operator="between">
      <formula>7.5</formula>
      <formula>67.5</formula>
    </cfRule>
  </conditionalFormatting>
  <conditionalFormatting sqref="V102">
    <cfRule type="cellIs" dxfId="12" priority="13" operator="between">
      <formula>7.5</formula>
      <formula>67.5</formula>
    </cfRule>
  </conditionalFormatting>
  <conditionalFormatting sqref="V97">
    <cfRule type="cellIs" dxfId="11" priority="12" operator="between">
      <formula>7.5</formula>
      <formula>67.5</formula>
    </cfRule>
  </conditionalFormatting>
  <conditionalFormatting sqref="V111">
    <cfRule type="cellIs" dxfId="10" priority="11" operator="between">
      <formula>7.5</formula>
      <formula>67.5</formula>
    </cfRule>
  </conditionalFormatting>
  <conditionalFormatting sqref="V110">
    <cfRule type="cellIs" dxfId="9" priority="10" operator="between">
      <formula>7.5</formula>
      <formula>67.5</formula>
    </cfRule>
  </conditionalFormatting>
  <conditionalFormatting sqref="V109">
    <cfRule type="cellIs" dxfId="8" priority="9" operator="between">
      <formula>7.5</formula>
      <formula>67.5</formula>
    </cfRule>
  </conditionalFormatting>
  <conditionalFormatting sqref="V100">
    <cfRule type="cellIs" dxfId="7" priority="8" operator="between">
      <formula>7.5</formula>
      <formula>67.5</formula>
    </cfRule>
  </conditionalFormatting>
  <conditionalFormatting sqref="V99">
    <cfRule type="cellIs" dxfId="6" priority="7" operator="between">
      <formula>7.5</formula>
      <formula>67.5</formula>
    </cfRule>
  </conditionalFormatting>
  <conditionalFormatting sqref="V98">
    <cfRule type="cellIs" dxfId="5" priority="6" operator="between">
      <formula>7.5</formula>
      <formula>67.5</formula>
    </cfRule>
  </conditionalFormatting>
  <conditionalFormatting sqref="W97:W127">
    <cfRule type="beginsWith" dxfId="4" priority="5" operator="beginsWith" text="0">
      <formula>LEFT(W97,LEN("0"))="0"</formula>
    </cfRule>
  </conditionalFormatting>
  <conditionalFormatting sqref="X97:X127">
    <cfRule type="cellIs" dxfId="3" priority="4" operator="between">
      <formula>10</formula>
      <formula>70</formula>
    </cfRule>
  </conditionalFormatting>
  <conditionalFormatting sqref="AD15:AD45">
    <cfRule type="cellIs" dxfId="2" priority="2" operator="between">
      <formula>7.5</formula>
      <formula>15</formula>
    </cfRule>
    <cfRule type="cellIs" dxfId="1" priority="3" operator="equal">
      <formula>7.5</formula>
    </cfRule>
  </conditionalFormatting>
  <conditionalFormatting sqref="AC15:AC45">
    <cfRule type="cellIs" dxfId="0" priority="1" operator="equal">
      <formula>7.5</formula>
    </cfRule>
  </conditionalFormatting>
  <dataValidations count="9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T97:T127 V97:V127" xr:uid="{E81791A5-4C6C-4036-A4D4-095F7015076D}">
      <formula1>$P$9:$P$22</formula1>
    </dataValidation>
    <dataValidation type="list" allowBlank="1" showInputMessage="1" showErrorMessage="1" sqref="C15:F45 AQ15:AT45 AI15:AL45 S97:S127 S15:V45 K56:N86 C97:F127 C56:F86 S56:V86 K15:N45 K97:N127 U97:U127 AA15:AD45" xr:uid="{0FFBA6AD-3A60-4216-BBA9-B0CD13CCAAAF}">
      <formula1>$P$9:$P$16</formula1>
    </dataValidation>
    <dataValidation type="list" allowBlank="1" showInputMessage="1" showErrorMessage="1" sqref="G97:H127 O15:P45 AU32:AU45 AU15:AU30 G15:H45 W56:X86 G56:G86 O56:P86 O97:P127" xr:uid="{BE7A86D3-4B76-4005-9A7D-4EDCF55A4B44}">
      <formula1>$P$17:$P$21</formula1>
    </dataValidation>
    <dataValidation type="list" allowBlank="1" showInputMessage="1" showErrorMessage="1" sqref="AM15:AN45 H56:H86" xr:uid="{222E6D4C-5093-4439-9A43-596F8826F3F1}">
      <formula1>$P$17:$P$26</formula1>
    </dataValidation>
    <dataValidation type="list" allowBlank="1" showInputMessage="1" showErrorMessage="1" sqref="W97:X127" xr:uid="{72C50DC6-FB2C-4BDB-B814-ACF6FB492B0D}">
      <formula1>$P$23:$P$32</formula1>
    </dataValidation>
    <dataValidation type="list" allowBlank="1" showInputMessage="1" showErrorMessage="1" sqref="AV15:AV45" xr:uid="{0643F755-FD74-40E8-A7BD-0639EC08F3D6}">
      <formula1>$P$17:$P$23</formula1>
    </dataValidation>
    <dataValidation type="list" allowBlank="1" showInputMessage="1" showErrorMessage="1" sqref="AE15:AF45" xr:uid="{17D04F1E-6215-4E4C-906B-B5FF3E1B6937}">
      <formula1>$P$17:$P$24</formula1>
    </dataValidation>
    <dataValidation type="list" allowBlank="1" showInputMessage="1" showErrorMessage="1" sqref="W15:X45" xr:uid="{5BF71B2E-0E34-4851-A4B3-E93086FF0678}">
      <formula1>$P$17:$P$22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X5" sqref="X5:X16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22" t="s">
        <v>77</v>
      </c>
      <c r="B1" s="123"/>
      <c r="C1" s="52"/>
      <c r="D1" s="114" t="s">
        <v>41</v>
      </c>
      <c r="E1" s="114"/>
      <c r="F1" s="114"/>
      <c r="G1" s="114"/>
      <c r="H1" s="114" t="s">
        <v>42</v>
      </c>
      <c r="I1" s="114"/>
      <c r="J1" s="114"/>
      <c r="K1" s="114"/>
      <c r="L1" s="29"/>
      <c r="M1" s="111" t="s">
        <v>41</v>
      </c>
      <c r="N1" s="113"/>
      <c r="O1" s="111" t="s">
        <v>42</v>
      </c>
      <c r="P1" s="117"/>
      <c r="R1" s="118" t="s">
        <v>76</v>
      </c>
      <c r="S1" s="119"/>
      <c r="U1" s="111" t="s">
        <v>75</v>
      </c>
      <c r="V1" s="117"/>
      <c r="X1" s="111" t="s">
        <v>74</v>
      </c>
      <c r="Y1" s="112"/>
      <c r="Z1" s="112"/>
      <c r="AA1" s="113"/>
    </row>
    <row r="2" spans="1:27" ht="39.75" customHeight="1" x14ac:dyDescent="0.25">
      <c r="A2" s="124"/>
      <c r="B2" s="125"/>
      <c r="C2" s="53"/>
      <c r="D2" s="115" t="s">
        <v>43</v>
      </c>
      <c r="E2" s="115"/>
      <c r="F2" s="115" t="s">
        <v>44</v>
      </c>
      <c r="G2" s="115"/>
      <c r="H2" s="115" t="s">
        <v>43</v>
      </c>
      <c r="I2" s="115"/>
      <c r="J2" s="115" t="s">
        <v>44</v>
      </c>
      <c r="K2" s="115"/>
      <c r="L2" s="28"/>
      <c r="M2" s="116" t="s">
        <v>73</v>
      </c>
      <c r="N2" s="115" t="s">
        <v>46</v>
      </c>
      <c r="O2" s="115" t="s">
        <v>73</v>
      </c>
      <c r="P2" s="115" t="s">
        <v>46</v>
      </c>
      <c r="R2" s="115" t="s">
        <v>72</v>
      </c>
      <c r="S2" s="115" t="s">
        <v>71</v>
      </c>
      <c r="U2" s="115" t="s">
        <v>45</v>
      </c>
      <c r="V2" s="115" t="s">
        <v>46</v>
      </c>
      <c r="X2" s="115" t="s">
        <v>70</v>
      </c>
      <c r="Y2" s="115" t="s">
        <v>69</v>
      </c>
      <c r="Z2" s="115" t="s">
        <v>68</v>
      </c>
      <c r="AA2" s="115" t="s">
        <v>67</v>
      </c>
    </row>
    <row r="3" spans="1:27" ht="38.25" x14ac:dyDescent="0.25">
      <c r="A3" s="126" t="str">
        <f>'Date Reference'!N3</f>
        <v>Oct-2022</v>
      </c>
      <c r="B3" s="126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7"/>
      <c r="N3" s="116"/>
      <c r="O3" s="116"/>
      <c r="P3" s="116"/>
      <c r="R3" s="116"/>
      <c r="S3" s="116"/>
      <c r="U3" s="116"/>
      <c r="V3" s="116"/>
      <c r="X3" s="116"/>
      <c r="Y3" s="116"/>
      <c r="Z3" s="116"/>
      <c r="AA3" s="116"/>
    </row>
    <row r="4" spans="1:27" x14ac:dyDescent="0.25">
      <c r="A4" s="120" t="s">
        <v>66</v>
      </c>
      <c r="B4" s="121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10" t="s">
        <v>65</v>
      </c>
      <c r="B5" s="110"/>
      <c r="C5" s="56" t="s">
        <v>49</v>
      </c>
      <c r="D5" s="48">
        <f>(VLOOKUP(A5,'Planned Staff Hours'!$C$9:$M$21,2,FALSE)+VLOOKUP(A5,'Planned Staff Hours'!$C$9:$M$21,4,FALSE))*'Date Reference'!$L$38</f>
        <v>930</v>
      </c>
      <c r="E5" s="57">
        <f>Gloucestershire!C46+Gloucestershire!E46</f>
        <v>930</v>
      </c>
      <c r="F5" s="48">
        <f>(VLOOKUP(A5,'Planned Staff Hours'!$C$9:$M$21,3,FALSE)+VLOOKUP(A5,'Planned Staff Hours'!$C$9:$M$21,5,FALSE))*'Date Reference'!$L$38</f>
        <v>1754.9999</v>
      </c>
      <c r="G5" s="57">
        <f>Gloucestershire!D46+Gloucestershire!F46</f>
        <v>1710</v>
      </c>
      <c r="H5" s="46">
        <f>(VLOOKUP(A5,'Planned Staff Hours'!$C$9:$M$21,6,FALSE))*'Date Reference'!$L$38</f>
        <v>620</v>
      </c>
      <c r="I5" s="46">
        <f>Gloucestershire!G46</f>
        <v>620</v>
      </c>
      <c r="J5" s="83">
        <f>(VLOOKUP(A5,'Planned Staff Hours'!$C$9:$M$21,7,FALSE))*'Date Reference'!$L$38</f>
        <v>310</v>
      </c>
      <c r="K5" s="58">
        <f>Gloucestershire!H46</f>
        <v>670</v>
      </c>
      <c r="L5" s="22"/>
      <c r="M5" s="21">
        <f t="shared" ref="M5:M16" si="0">E5/D5</f>
        <v>1</v>
      </c>
      <c r="N5" s="21">
        <f t="shared" ref="N5:N16" si="1">G5/F5</f>
        <v>0.97435902987800738</v>
      </c>
      <c r="O5" s="21">
        <f t="shared" ref="O5:O16" si="2">I5/H5</f>
        <v>1</v>
      </c>
      <c r="P5" s="21">
        <f t="shared" ref="P5:P16" si="3">K5/J5</f>
        <v>2.161290322580645</v>
      </c>
      <c r="R5" s="21">
        <f t="shared" ref="R5:R16" si="4">(E5+G5)/(F5+D5)</f>
        <v>0.98324026008343623</v>
      </c>
      <c r="S5" s="21">
        <f t="shared" ref="S5:S16" si="5">(K5+I5)/(J5+H5)</f>
        <v>1.3870967741935485</v>
      </c>
      <c r="U5" s="21">
        <f t="shared" ref="U5:U16" si="6">(E5+I5)/(H5+D5)</f>
        <v>1</v>
      </c>
      <c r="V5" s="21">
        <f t="shared" ref="V5:V16" si="7">(K5+G5)/(J5+F5)</f>
        <v>1.1525424286945487</v>
      </c>
      <c r="X5" s="61">
        <v>445</v>
      </c>
      <c r="Y5" s="19">
        <f t="shared" ref="Y5:Y16" si="8">(E5+I5)/X5</f>
        <v>3.4831460674157304</v>
      </c>
      <c r="Z5" s="19">
        <f t="shared" ref="Z5:Z16" si="9">(K5+G5)/X5</f>
        <v>5.3483146067415728</v>
      </c>
      <c r="AA5" s="19">
        <f t="shared" ref="AA5:AA16" si="10">(E5+G5+I5+K5)/X5</f>
        <v>8.8314606741573041</v>
      </c>
    </row>
    <row r="6" spans="1:27" ht="15" customHeight="1" x14ac:dyDescent="0.25">
      <c r="A6" s="110" t="s">
        <v>64</v>
      </c>
      <c r="B6" s="110"/>
      <c r="C6" s="56" t="s">
        <v>49</v>
      </c>
      <c r="D6" s="48">
        <f>(VLOOKUP(A6,'Planned Staff Hours'!$C$9:$M$21,2,FALSE)+VLOOKUP(A6,'Planned Staff Hours'!$C$9:$M$21,4,FALSE))*'Date Reference'!$L$38</f>
        <v>1395</v>
      </c>
      <c r="E6" s="57">
        <f>Gloucestershire!K46+Gloucestershire!M46</f>
        <v>1357.5</v>
      </c>
      <c r="F6" s="48">
        <f>(VLOOKUP(A6,'Planned Staff Hours'!$C$9:$M$21,3,FALSE)+VLOOKUP(A6,'Planned Staff Hours'!$C$9:$M$21,5,FALSE))*'Date Reference'!$L$38</f>
        <v>1860</v>
      </c>
      <c r="G6" s="57">
        <f>Gloucestershire!L46+Gloucestershire!N46</f>
        <v>1882.5</v>
      </c>
      <c r="H6" s="46">
        <f>(VLOOKUP(A6,'Planned Staff Hours'!$C$9:$M$21,6,FALSE))*'Date Reference'!$L$38</f>
        <v>620</v>
      </c>
      <c r="I6" s="46">
        <f>Gloucestershire!O46</f>
        <v>620</v>
      </c>
      <c r="J6" s="47">
        <f>(VLOOKUP(A6,'Planned Staff Hours'!$C$9:$M$21,7,FALSE))*'Date Reference'!$L$38</f>
        <v>930</v>
      </c>
      <c r="K6" s="58">
        <f>Gloucestershire!P46</f>
        <v>960</v>
      </c>
      <c r="L6" s="22"/>
      <c r="M6" s="21">
        <f t="shared" si="0"/>
        <v>0.9731182795698925</v>
      </c>
      <c r="N6" s="21">
        <f t="shared" si="1"/>
        <v>1.0120967741935485</v>
      </c>
      <c r="O6" s="21">
        <f t="shared" si="2"/>
        <v>1</v>
      </c>
      <c r="P6" s="21">
        <f t="shared" si="3"/>
        <v>1.032258064516129</v>
      </c>
      <c r="R6" s="21">
        <f t="shared" si="4"/>
        <v>0.99539170506912444</v>
      </c>
      <c r="S6" s="21">
        <f t="shared" si="5"/>
        <v>1.0193548387096774</v>
      </c>
      <c r="U6" s="21">
        <f t="shared" si="6"/>
        <v>0.9813895781637717</v>
      </c>
      <c r="V6" s="21">
        <f t="shared" si="7"/>
        <v>1.0188172043010753</v>
      </c>
      <c r="X6" s="61">
        <v>524</v>
      </c>
      <c r="Y6" s="19">
        <f t="shared" si="8"/>
        <v>3.7738549618320612</v>
      </c>
      <c r="Z6" s="19">
        <f t="shared" si="9"/>
        <v>5.4246183206106871</v>
      </c>
      <c r="AA6" s="19">
        <f t="shared" si="10"/>
        <v>9.1984732824427482</v>
      </c>
    </row>
    <row r="7" spans="1:27" ht="15" customHeight="1" x14ac:dyDescent="0.25">
      <c r="A7" s="110" t="s">
        <v>63</v>
      </c>
      <c r="B7" s="110"/>
      <c r="C7" s="56" t="s">
        <v>49</v>
      </c>
      <c r="D7" s="48">
        <f>(VLOOKUP(A7,'Planned Staff Hours'!$C$9:$M$21,2,FALSE)+VLOOKUP(A7,'Planned Staff Hours'!$C$9:$M$21,4,FALSE))*'Date Reference'!$L$38</f>
        <v>1395</v>
      </c>
      <c r="E7" s="57">
        <f>Gloucestershire!S46+Gloucestershire!U46</f>
        <v>1507.5</v>
      </c>
      <c r="F7" s="48">
        <f>(VLOOKUP(A7,'Planned Staff Hours'!$C$9:$M$21,3,FALSE)+VLOOKUP(A7,'Planned Staff Hours'!$C$9:$M$21,5,FALSE))*'Date Reference'!$L$38</f>
        <v>930</v>
      </c>
      <c r="G7" s="57">
        <f>Gloucestershire!T46+Gloucestershire!V46</f>
        <v>1612.5</v>
      </c>
      <c r="H7" s="46">
        <f>(VLOOKUP(A7,'Planned Staff Hours'!$C$9:$M$21,6,FALSE))*'Date Reference'!$L$38</f>
        <v>620</v>
      </c>
      <c r="I7" s="46">
        <f>Gloucestershire!W46</f>
        <v>770</v>
      </c>
      <c r="J7" s="47">
        <f>(VLOOKUP(A7,'Planned Staff Hours'!$C$9:$M$21,7,FALSE))*'Date Reference'!$L$38</f>
        <v>310</v>
      </c>
      <c r="K7" s="58">
        <f>Gloucestershire!X46</f>
        <v>700</v>
      </c>
      <c r="L7" s="22"/>
      <c r="M7" s="21">
        <f t="shared" si="0"/>
        <v>1.0806451612903225</v>
      </c>
      <c r="N7" s="21">
        <f t="shared" si="1"/>
        <v>1.7338709677419355</v>
      </c>
      <c r="O7" s="21">
        <f t="shared" si="2"/>
        <v>1.2419354838709677</v>
      </c>
      <c r="P7" s="21">
        <f t="shared" si="3"/>
        <v>2.2580645161290325</v>
      </c>
      <c r="R7" s="21">
        <f t="shared" si="4"/>
        <v>1.3419354838709678</v>
      </c>
      <c r="S7" s="21">
        <f t="shared" si="5"/>
        <v>1.5806451612903225</v>
      </c>
      <c r="U7" s="21">
        <f t="shared" si="6"/>
        <v>1.130272952853598</v>
      </c>
      <c r="V7" s="21">
        <f t="shared" si="7"/>
        <v>1.8649193548387097</v>
      </c>
      <c r="X7" s="61">
        <v>529</v>
      </c>
      <c r="Y7" s="19">
        <f t="shared" si="8"/>
        <v>4.3052930056710776</v>
      </c>
      <c r="Z7" s="19">
        <f t="shared" si="9"/>
        <v>4.371455576559546</v>
      </c>
      <c r="AA7" s="19">
        <f t="shared" si="10"/>
        <v>8.6767485822306245</v>
      </c>
    </row>
    <row r="8" spans="1:27" ht="15" customHeight="1" x14ac:dyDescent="0.25">
      <c r="A8" s="110" t="s">
        <v>62</v>
      </c>
      <c r="B8" s="110"/>
      <c r="C8" s="56" t="s">
        <v>49</v>
      </c>
      <c r="D8" s="48">
        <f>(VLOOKUP(A8,'Planned Staff Hours'!$C$9:$M$21,2,FALSE)+VLOOKUP(A8,'Planned Staff Hours'!$C$9:$M$21,4,FALSE))*'Date Reference'!$L$38</f>
        <v>930</v>
      </c>
      <c r="E8" s="57">
        <f>Gloucestershire!AA46+Gloucestershire!AC46</f>
        <v>1132.5</v>
      </c>
      <c r="F8" s="48">
        <f>(VLOOKUP(A8,'Planned Staff Hours'!$C$9:$M$21,3,FALSE)+VLOOKUP(A8,'Planned Staff Hours'!$C$9:$M$21,5,FALSE))*'Date Reference'!$L$38</f>
        <v>1395</v>
      </c>
      <c r="G8" s="57">
        <f>Gloucestershire!AB46+Gloucestershire!AD46</f>
        <v>2355</v>
      </c>
      <c r="H8" s="46">
        <f>(VLOOKUP(A8,'Planned Staff Hours'!$C$9:$M$21,6,FALSE))*'Date Reference'!$L$38</f>
        <v>620</v>
      </c>
      <c r="I8" s="46">
        <f>Gloucestershire!AE46</f>
        <v>650</v>
      </c>
      <c r="J8" s="47">
        <f>(VLOOKUP(A8,'Planned Staff Hours'!$C$9:$M$21,7,FALSE))*'Date Reference'!$L$38</f>
        <v>310</v>
      </c>
      <c r="K8" s="58">
        <f>Gloucestershire!AF46</f>
        <v>1120</v>
      </c>
      <c r="L8" s="22"/>
      <c r="M8" s="21">
        <f t="shared" si="0"/>
        <v>1.217741935483871</v>
      </c>
      <c r="N8" s="21">
        <f t="shared" si="1"/>
        <v>1.6881720430107527</v>
      </c>
      <c r="O8" s="21">
        <f t="shared" si="2"/>
        <v>1.0483870967741935</v>
      </c>
      <c r="P8" s="21">
        <f t="shared" si="3"/>
        <v>3.6129032258064515</v>
      </c>
      <c r="R8" s="21">
        <f t="shared" si="4"/>
        <v>1.5</v>
      </c>
      <c r="S8" s="21">
        <f t="shared" si="5"/>
        <v>1.903225806451613</v>
      </c>
      <c r="U8" s="21">
        <f t="shared" si="6"/>
        <v>1.1499999999999999</v>
      </c>
      <c r="V8" s="21">
        <f t="shared" si="7"/>
        <v>2.0381231671554252</v>
      </c>
      <c r="X8" s="61">
        <v>468</v>
      </c>
      <c r="Y8" s="19">
        <f t="shared" si="8"/>
        <v>3.8087606837606836</v>
      </c>
      <c r="Z8" s="19">
        <f t="shared" si="9"/>
        <v>7.4252136752136755</v>
      </c>
      <c r="AA8" s="19">
        <f t="shared" si="10"/>
        <v>11.233974358974359</v>
      </c>
    </row>
    <row r="9" spans="1:27" ht="15" customHeight="1" x14ac:dyDescent="0.25">
      <c r="A9" s="110" t="s">
        <v>61</v>
      </c>
      <c r="B9" s="110"/>
      <c r="C9" s="56" t="s">
        <v>49</v>
      </c>
      <c r="D9" s="48">
        <f>(VLOOKUP(A9,'Planned Staff Hours'!$C$9:$M$21,2,FALSE)+VLOOKUP(A9,'Planned Staff Hours'!$C$9:$M$21,4,FALSE))*'Date Reference'!$L$38</f>
        <v>930</v>
      </c>
      <c r="E9" s="57">
        <f>Gloucestershire!AI46+Gloucestershire!AK46</f>
        <v>1027.5</v>
      </c>
      <c r="F9" s="48">
        <f>(VLOOKUP(A9,'Planned Staff Hours'!$C$9:$M$21,3,FALSE)+VLOOKUP(A9,'Planned Staff Hours'!$C$9:$M$21,5,FALSE))*'Date Reference'!$L$38</f>
        <v>1395</v>
      </c>
      <c r="G9" s="57">
        <f>Gloucestershire!AJ46+Gloucestershire!AL46</f>
        <v>2467.5</v>
      </c>
      <c r="H9" s="46">
        <f>(VLOOKUP(A9,'Planned Staff Hours'!$C$9:$M$21,6,FALSE))*'Date Reference'!$L$38</f>
        <v>620</v>
      </c>
      <c r="I9" s="46">
        <f>Gloucestershire!AM46</f>
        <v>640</v>
      </c>
      <c r="J9" s="47">
        <f>(VLOOKUP(A9,'Planned Staff Hours'!$C$9:$M$21,7,FALSE))*'Date Reference'!$L$38</f>
        <v>620</v>
      </c>
      <c r="K9" s="58">
        <f>Gloucestershire!AN46</f>
        <v>1410</v>
      </c>
      <c r="L9" s="22"/>
      <c r="M9" s="21">
        <f t="shared" si="0"/>
        <v>1.1048387096774193</v>
      </c>
      <c r="N9" s="21">
        <f t="shared" si="1"/>
        <v>1.7688172043010753</v>
      </c>
      <c r="O9" s="21">
        <f t="shared" si="2"/>
        <v>1.032258064516129</v>
      </c>
      <c r="P9" s="21">
        <f t="shared" si="3"/>
        <v>2.274193548387097</v>
      </c>
      <c r="R9" s="21">
        <f t="shared" si="4"/>
        <v>1.5032258064516129</v>
      </c>
      <c r="S9" s="21">
        <f t="shared" si="5"/>
        <v>1.653225806451613</v>
      </c>
      <c r="U9" s="21">
        <f t="shared" si="6"/>
        <v>1.0758064516129033</v>
      </c>
      <c r="V9" s="21">
        <f t="shared" si="7"/>
        <v>1.9243176178660049</v>
      </c>
      <c r="X9" s="61">
        <v>275</v>
      </c>
      <c r="Y9" s="19">
        <f t="shared" si="8"/>
        <v>6.0636363636363635</v>
      </c>
      <c r="Z9" s="19">
        <f t="shared" si="9"/>
        <v>14.1</v>
      </c>
      <c r="AA9" s="19">
        <f t="shared" si="10"/>
        <v>20.163636363636364</v>
      </c>
    </row>
    <row r="10" spans="1:27" ht="15" customHeight="1" x14ac:dyDescent="0.25">
      <c r="A10" s="110" t="s">
        <v>60</v>
      </c>
      <c r="B10" s="110"/>
      <c r="C10" s="56" t="s">
        <v>49</v>
      </c>
      <c r="D10" s="48">
        <f>(VLOOKUP(A10,'Planned Staff Hours'!$C$9:$M$21,2,FALSE)+VLOOKUP(A10,'Planned Staff Hours'!$C$9:$M$21,4,FALSE))*'Date Reference'!$L$38</f>
        <v>1395</v>
      </c>
      <c r="E10" s="57">
        <f>Gloucestershire!AQ46+Gloucestershire!AS46</f>
        <v>1357.5</v>
      </c>
      <c r="F10" s="48">
        <f>(VLOOKUP(A10,'Planned Staff Hours'!$C$9:$M$21,3,FALSE)+VLOOKUP(A10,'Planned Staff Hours'!$C$9:$M$21,5,FALSE))*'Date Reference'!$L$38</f>
        <v>1395</v>
      </c>
      <c r="G10" s="57">
        <f>Gloucestershire!AR46+Gloucestershire!AT46</f>
        <v>2752.5</v>
      </c>
      <c r="H10" s="46">
        <f>(VLOOKUP(A10,'Planned Staff Hours'!$C$9:$M$21,6,FALSE))*'Date Reference'!$L$38</f>
        <v>620</v>
      </c>
      <c r="I10" s="46">
        <f>Gloucestershire!AU46</f>
        <v>620</v>
      </c>
      <c r="J10" s="47">
        <f>(VLOOKUP(A10,'Planned Staff Hours'!$C$9:$M$21,7,FALSE))*'Date Reference'!$L$38</f>
        <v>620</v>
      </c>
      <c r="K10" s="58">
        <f>Gloucestershire!AV46</f>
        <v>1570</v>
      </c>
      <c r="L10" s="22"/>
      <c r="M10" s="21">
        <f t="shared" si="0"/>
        <v>0.9731182795698925</v>
      </c>
      <c r="N10" s="21">
        <f t="shared" si="1"/>
        <v>1.9731182795698925</v>
      </c>
      <c r="O10" s="21">
        <f t="shared" si="2"/>
        <v>1</v>
      </c>
      <c r="P10" s="21">
        <f t="shared" si="3"/>
        <v>2.532258064516129</v>
      </c>
      <c r="R10" s="21">
        <f t="shared" si="4"/>
        <v>1.4731182795698925</v>
      </c>
      <c r="S10" s="21">
        <f t="shared" si="5"/>
        <v>1.7661290322580645</v>
      </c>
      <c r="U10" s="21">
        <f t="shared" si="6"/>
        <v>0.9813895781637717</v>
      </c>
      <c r="V10" s="21">
        <f t="shared" si="7"/>
        <v>2.1451612903225805</v>
      </c>
      <c r="X10" s="61">
        <v>268</v>
      </c>
      <c r="Y10" s="19">
        <f t="shared" si="8"/>
        <v>7.3787313432835822</v>
      </c>
      <c r="Z10" s="19">
        <f t="shared" si="9"/>
        <v>16.128731343283583</v>
      </c>
      <c r="AA10" s="19">
        <f t="shared" si="10"/>
        <v>23.507462686567163</v>
      </c>
    </row>
    <row r="11" spans="1:27" ht="15" customHeight="1" x14ac:dyDescent="0.25">
      <c r="A11" s="110" t="s">
        <v>59</v>
      </c>
      <c r="B11" s="110"/>
      <c r="C11" s="56" t="s">
        <v>50</v>
      </c>
      <c r="D11" s="48">
        <f>(VLOOKUP(A11,'Planned Staff Hours'!$C$9:$M$21,2,FALSE)+VLOOKUP(A11,'Planned Staff Hours'!$C$9:$M$21,4,FALSE))*'Date Reference'!$L$38</f>
        <v>930</v>
      </c>
      <c r="E11" s="57">
        <f>Gloucestershire!C87+Gloucestershire!E87</f>
        <v>952.5</v>
      </c>
      <c r="F11" s="48">
        <f>(VLOOKUP(A11,'Planned Staff Hours'!$C$9:$M$21,3,FALSE)+VLOOKUP(A11,'Planned Staff Hours'!$C$9:$M$21,5,FALSE))*'Date Reference'!$L$38</f>
        <v>2325</v>
      </c>
      <c r="G11" s="57">
        <f>Gloucestershire!D87+Gloucestershire!F87</f>
        <v>2085</v>
      </c>
      <c r="H11" s="46">
        <f>(VLOOKUP(A11,'Planned Staff Hours'!$C$9:$M$21,6,FALSE))*'Date Reference'!$L$38</f>
        <v>310</v>
      </c>
      <c r="I11" s="46">
        <f>Gloucestershire!G87</f>
        <v>380</v>
      </c>
      <c r="J11" s="47">
        <f>(VLOOKUP(A11,'Planned Staff Hours'!$C$9:$M$21,7,FALSE))*'Date Reference'!$L$38</f>
        <v>930</v>
      </c>
      <c r="K11" s="58">
        <f>Gloucestershire!H87</f>
        <v>960</v>
      </c>
      <c r="L11" s="22"/>
      <c r="M11" s="21">
        <f t="shared" si="0"/>
        <v>1.0241935483870968</v>
      </c>
      <c r="N11" s="21">
        <f t="shared" si="1"/>
        <v>0.89677419354838706</v>
      </c>
      <c r="O11" s="21">
        <f t="shared" si="2"/>
        <v>1.2258064516129032</v>
      </c>
      <c r="P11" s="21">
        <f t="shared" si="3"/>
        <v>1.032258064516129</v>
      </c>
      <c r="R11" s="21">
        <f t="shared" si="4"/>
        <v>0.93317972350230416</v>
      </c>
      <c r="S11" s="21">
        <f t="shared" si="5"/>
        <v>1.0806451612903225</v>
      </c>
      <c r="U11" s="21">
        <f t="shared" si="6"/>
        <v>1.0745967741935485</v>
      </c>
      <c r="V11" s="21">
        <f t="shared" si="7"/>
        <v>0.93548387096774188</v>
      </c>
      <c r="X11" s="61">
        <v>490</v>
      </c>
      <c r="Y11" s="19">
        <f t="shared" si="8"/>
        <v>2.7193877551020407</v>
      </c>
      <c r="Z11" s="19">
        <f t="shared" si="9"/>
        <v>6.2142857142857144</v>
      </c>
      <c r="AA11" s="19">
        <f t="shared" si="10"/>
        <v>8.933673469387756</v>
      </c>
    </row>
    <row r="12" spans="1:27" ht="15" customHeight="1" x14ac:dyDescent="0.25">
      <c r="A12" s="110" t="s">
        <v>58</v>
      </c>
      <c r="B12" s="110"/>
      <c r="C12" s="56" t="s">
        <v>50</v>
      </c>
      <c r="D12" s="48">
        <f>(VLOOKUP(A12,'Planned Staff Hours'!$C$9:$M$21,2,FALSE)+VLOOKUP(A12,'Planned Staff Hours'!$C$9:$M$21,4,FALSE))*'Date Reference'!$L$38</f>
        <v>930</v>
      </c>
      <c r="E12" s="57">
        <f>Gloucestershire!K87+Gloucestershire!M87</f>
        <v>765</v>
      </c>
      <c r="F12" s="48">
        <f>(VLOOKUP(A12,'Planned Staff Hours'!$C$9:$M$21,3,FALSE)+VLOOKUP(A12,'Planned Staff Hours'!$C$9:$M$21,5,FALSE))*'Date Reference'!$L$38</f>
        <v>1162.5</v>
      </c>
      <c r="G12" s="57">
        <f>Gloucestershire!L87+Gloucestershire!N87</f>
        <v>1552.5</v>
      </c>
      <c r="H12" s="46">
        <f>(VLOOKUP(A12,'Planned Staff Hours'!$C$9:$M$21,6,FALSE))*'Date Reference'!$L$38</f>
        <v>310</v>
      </c>
      <c r="I12" s="46">
        <f>Gloucestershire!O87</f>
        <v>330</v>
      </c>
      <c r="J12" s="47">
        <f>(VLOOKUP(A12,'Planned Staff Hours'!$C$9:$M$21,7,FALSE))*'Date Reference'!$L$38</f>
        <v>620</v>
      </c>
      <c r="K12" s="58">
        <f>Gloucestershire!P87</f>
        <v>770</v>
      </c>
      <c r="L12" s="22"/>
      <c r="M12" s="21">
        <f t="shared" si="0"/>
        <v>0.82258064516129037</v>
      </c>
      <c r="N12" s="21">
        <f t="shared" si="1"/>
        <v>1.3354838709677419</v>
      </c>
      <c r="O12" s="21">
        <f t="shared" si="2"/>
        <v>1.064516129032258</v>
      </c>
      <c r="P12" s="21">
        <f t="shared" si="3"/>
        <v>1.2419354838709677</v>
      </c>
      <c r="R12" s="21">
        <f t="shared" si="4"/>
        <v>1.10752688172043</v>
      </c>
      <c r="S12" s="21">
        <f t="shared" si="5"/>
        <v>1.1827956989247312</v>
      </c>
      <c r="U12" s="21">
        <f t="shared" si="6"/>
        <v>0.88306451612903225</v>
      </c>
      <c r="V12" s="21">
        <f t="shared" si="7"/>
        <v>1.302945301542777</v>
      </c>
      <c r="X12" s="61">
        <v>425</v>
      </c>
      <c r="Y12" s="19">
        <f t="shared" si="8"/>
        <v>2.5764705882352943</v>
      </c>
      <c r="Z12" s="19">
        <f t="shared" si="9"/>
        <v>5.4647058823529413</v>
      </c>
      <c r="AA12" s="19">
        <f t="shared" si="10"/>
        <v>8.0411764705882351</v>
      </c>
    </row>
    <row r="13" spans="1:27" ht="15" customHeight="1" x14ac:dyDescent="0.25">
      <c r="A13" s="110" t="s">
        <v>57</v>
      </c>
      <c r="B13" s="110"/>
      <c r="C13" s="56" t="s">
        <v>50</v>
      </c>
      <c r="D13" s="48">
        <f>(VLOOKUP(A13,'Planned Staff Hours'!$C$9:$M$21,2,FALSE)+VLOOKUP(A13,'Planned Staff Hours'!$C$9:$M$21,4,FALSE))*'Date Reference'!$L$38</f>
        <v>930</v>
      </c>
      <c r="E13" s="57">
        <f>Gloucestershire!S87+Gloucestershire!U87</f>
        <v>900</v>
      </c>
      <c r="F13" s="48">
        <f>(VLOOKUP(A13,'Planned Staff Hours'!$C$9:$M$21,3,FALSE)+VLOOKUP(A13,'Planned Staff Hours'!$C$9:$M$21,5,FALSE))*'Date Reference'!$L$38</f>
        <v>1395</v>
      </c>
      <c r="G13" s="57">
        <f>Gloucestershire!T87+Gloucestershire!V87</f>
        <v>1702.5</v>
      </c>
      <c r="H13" s="46">
        <f>(VLOOKUP(A13,'Planned Staff Hours'!$C$9:$M$21,6,FALSE))*'Date Reference'!$L$38</f>
        <v>310</v>
      </c>
      <c r="I13" s="46">
        <f>Gloucestershire!W87</f>
        <v>350</v>
      </c>
      <c r="J13" s="47">
        <f>(VLOOKUP(A13,'Planned Staff Hours'!$C$9:$M$21,7,FALSE))*'Date Reference'!$L$38</f>
        <v>620</v>
      </c>
      <c r="K13" s="58">
        <f>Gloucestershire!X87</f>
        <v>680</v>
      </c>
      <c r="L13" s="22"/>
      <c r="M13" s="21">
        <f t="shared" si="0"/>
        <v>0.967741935483871</v>
      </c>
      <c r="N13" s="21">
        <f t="shared" si="1"/>
        <v>1.2204301075268817</v>
      </c>
      <c r="O13" s="21">
        <f t="shared" si="2"/>
        <v>1.1290322580645162</v>
      </c>
      <c r="P13" s="21">
        <f t="shared" si="3"/>
        <v>1.096774193548387</v>
      </c>
      <c r="R13" s="21">
        <f t="shared" si="4"/>
        <v>1.1193548387096774</v>
      </c>
      <c r="S13" s="21">
        <f t="shared" si="5"/>
        <v>1.10752688172043</v>
      </c>
      <c r="U13" s="21">
        <f t="shared" si="6"/>
        <v>1.0080645161290323</v>
      </c>
      <c r="V13" s="21">
        <f t="shared" si="7"/>
        <v>1.1823821339950371</v>
      </c>
      <c r="X13" s="61">
        <v>553</v>
      </c>
      <c r="Y13" s="19">
        <f t="shared" si="8"/>
        <v>2.2603978300180834</v>
      </c>
      <c r="Z13" s="19">
        <f t="shared" si="9"/>
        <v>4.3083182640144662</v>
      </c>
      <c r="AA13" s="19">
        <f t="shared" si="10"/>
        <v>6.56871609403255</v>
      </c>
    </row>
    <row r="14" spans="1:27" ht="15" customHeight="1" x14ac:dyDescent="0.25">
      <c r="A14" s="110" t="s">
        <v>56</v>
      </c>
      <c r="B14" s="110"/>
      <c r="C14" s="56" t="s">
        <v>49</v>
      </c>
      <c r="D14" s="48">
        <f>(VLOOKUP(A14,'Planned Staff Hours'!$C$9:$M$21,2,FALSE)+VLOOKUP(A14,'Planned Staff Hours'!$C$9:$M$21,4,FALSE))*'Date Reference'!$L$38</f>
        <v>465</v>
      </c>
      <c r="E14" s="57">
        <f>Gloucestershire!C128+Gloucestershire!E128</f>
        <v>472.5</v>
      </c>
      <c r="F14" s="48">
        <f>(VLOOKUP(A14,'Planned Staff Hours'!$C$9:$M$21,3,FALSE)+VLOOKUP(A14,'Planned Staff Hours'!$C$9:$M$21,5,FALSE))*'Date Reference'!$L$38</f>
        <v>930</v>
      </c>
      <c r="G14" s="57">
        <f>Gloucestershire!D128+Gloucestershire!F128</f>
        <v>915</v>
      </c>
      <c r="H14" s="46">
        <f>(VLOOKUP(A14,'Planned Staff Hours'!$C$9:$M$21,6,FALSE))*'Date Reference'!$L$38</f>
        <v>310</v>
      </c>
      <c r="I14" s="46">
        <f>Gloucestershire!G128</f>
        <v>310</v>
      </c>
      <c r="J14" s="47">
        <f>(VLOOKUP(A14,'Planned Staff Hours'!$C$9:$M$21,7,FALSE))*'Date Reference'!$L$38</f>
        <v>310</v>
      </c>
      <c r="K14" s="58">
        <f>Gloucestershire!H128</f>
        <v>330</v>
      </c>
      <c r="L14" s="22"/>
      <c r="M14" s="21">
        <f t="shared" si="0"/>
        <v>1.0161290322580645</v>
      </c>
      <c r="N14" s="21">
        <f t="shared" si="1"/>
        <v>0.9838709677419355</v>
      </c>
      <c r="O14" s="21">
        <f t="shared" si="2"/>
        <v>1</v>
      </c>
      <c r="P14" s="21">
        <f t="shared" si="3"/>
        <v>1.064516129032258</v>
      </c>
      <c r="R14" s="21">
        <f t="shared" si="4"/>
        <v>0.9946236559139785</v>
      </c>
      <c r="S14" s="21">
        <f t="shared" si="5"/>
        <v>1.032258064516129</v>
      </c>
      <c r="U14" s="21">
        <f t="shared" si="6"/>
        <v>1.0096774193548388</v>
      </c>
      <c r="V14" s="21">
        <f t="shared" si="7"/>
        <v>1.0040322580645162</v>
      </c>
      <c r="X14" s="61">
        <v>379</v>
      </c>
      <c r="Y14" s="19">
        <f t="shared" si="8"/>
        <v>2.0646437994722957</v>
      </c>
      <c r="Z14" s="19">
        <f t="shared" si="9"/>
        <v>3.2849604221635884</v>
      </c>
      <c r="AA14" s="19">
        <f t="shared" si="10"/>
        <v>5.3496042216358841</v>
      </c>
    </row>
    <row r="15" spans="1:27" ht="15" customHeight="1" x14ac:dyDescent="0.25">
      <c r="A15" s="110" t="s">
        <v>55</v>
      </c>
      <c r="B15" s="110"/>
      <c r="C15" s="56" t="s">
        <v>49</v>
      </c>
      <c r="D15" s="48">
        <f>(VLOOKUP(A15,'Planned Staff Hours'!$C$9:$M$21,2,FALSE)+VLOOKUP(A15,'Planned Staff Hours'!$C$9:$M$21,4,FALSE))*'Date Reference'!$L$38</f>
        <v>465</v>
      </c>
      <c r="E15" s="57">
        <f>Gloucestershire!K128+Gloucestershire!M128</f>
        <v>465</v>
      </c>
      <c r="F15" s="48">
        <f>(VLOOKUP(A15,'Planned Staff Hours'!$C$9:$M$21,3,FALSE)+VLOOKUP(A15,'Planned Staff Hours'!$C$9:$M$21,5,FALSE))*'Date Reference'!$L$38</f>
        <v>930</v>
      </c>
      <c r="G15" s="57">
        <f>Gloucestershire!L128+Gloucestershire!N128</f>
        <v>930</v>
      </c>
      <c r="H15" s="46">
        <f>(VLOOKUP(A15,'Planned Staff Hours'!$C$9:$M$21,6,FALSE))*'Date Reference'!$L$38</f>
        <v>310</v>
      </c>
      <c r="I15" s="46">
        <f>Gloucestershire!O128</f>
        <v>310</v>
      </c>
      <c r="J15" s="47">
        <f>(VLOOKUP(A15,'Planned Staff Hours'!$C$9:$M$21,7,FALSE))*'Date Reference'!$L$38</f>
        <v>310</v>
      </c>
      <c r="K15" s="58">
        <f>Gloucestershire!P128</f>
        <v>310</v>
      </c>
      <c r="L15" s="22"/>
      <c r="M15" s="21">
        <f t="shared" si="0"/>
        <v>1</v>
      </c>
      <c r="N15" s="21">
        <f t="shared" si="1"/>
        <v>1</v>
      </c>
      <c r="O15" s="21">
        <f t="shared" si="2"/>
        <v>1</v>
      </c>
      <c r="P15" s="21">
        <f t="shared" si="3"/>
        <v>1</v>
      </c>
      <c r="R15" s="21">
        <f t="shared" si="4"/>
        <v>1</v>
      </c>
      <c r="S15" s="21">
        <f t="shared" si="5"/>
        <v>1</v>
      </c>
      <c r="U15" s="21">
        <f t="shared" si="6"/>
        <v>1</v>
      </c>
      <c r="V15" s="21">
        <f t="shared" si="7"/>
        <v>1</v>
      </c>
      <c r="X15" s="61">
        <v>272</v>
      </c>
      <c r="Y15" s="19">
        <f t="shared" si="8"/>
        <v>2.8492647058823528</v>
      </c>
      <c r="Z15" s="19">
        <f t="shared" si="9"/>
        <v>4.5588235294117645</v>
      </c>
      <c r="AA15" s="19">
        <f t="shared" si="10"/>
        <v>7.4080882352941178</v>
      </c>
    </row>
    <row r="16" spans="1:27" ht="15" customHeight="1" x14ac:dyDescent="0.25">
      <c r="A16" s="110" t="s">
        <v>54</v>
      </c>
      <c r="B16" s="110"/>
      <c r="C16" s="56" t="s">
        <v>51</v>
      </c>
      <c r="D16" s="48">
        <f>(VLOOKUP(A16,'Planned Staff Hours'!$C$9:$M$21,2,FALSE)+VLOOKUP(A16,'Planned Staff Hours'!$C$9:$M$21,4,FALSE))*'Date Reference'!$L$38</f>
        <v>930</v>
      </c>
      <c r="E16" s="57">
        <f>Gloucestershire!S128+Gloucestershire!U128</f>
        <v>1050</v>
      </c>
      <c r="F16" s="48">
        <f>(VLOOKUP(A16,'Planned Staff Hours'!$C$9:$M$21,3,FALSE)+VLOOKUP(A16,'Planned Staff Hours'!$C$9:$M$21,5,FALSE))*'Date Reference'!$L$38</f>
        <v>4650</v>
      </c>
      <c r="G16" s="57">
        <f>Gloucestershire!T128+Gloucestershire!V128</f>
        <v>3967.5</v>
      </c>
      <c r="H16" s="46">
        <f>(VLOOKUP(A16,'Planned Staff Hours'!$C$9:$M$21,6,FALSE))*'Date Reference'!$L$38</f>
        <v>310</v>
      </c>
      <c r="I16" s="46">
        <f>Gloucestershire!W128</f>
        <v>320</v>
      </c>
      <c r="J16" s="47">
        <f>(VLOOKUP(A16,'Planned Staff Hours'!$C$9:$M$21,7,FALSE))*'Date Reference'!$L$38</f>
        <v>2480</v>
      </c>
      <c r="K16" s="58">
        <f>Gloucestershire!X128</f>
        <v>2580</v>
      </c>
      <c r="L16" s="22"/>
      <c r="M16" s="21">
        <f t="shared" si="0"/>
        <v>1.1290322580645162</v>
      </c>
      <c r="N16" s="21">
        <f t="shared" si="1"/>
        <v>0.85322580645161294</v>
      </c>
      <c r="O16" s="21">
        <f t="shared" si="2"/>
        <v>1.032258064516129</v>
      </c>
      <c r="P16" s="21">
        <f t="shared" si="3"/>
        <v>1.0403225806451613</v>
      </c>
      <c r="R16" s="21">
        <f t="shared" si="4"/>
        <v>0.89919354838709675</v>
      </c>
      <c r="S16" s="21">
        <f t="shared" si="5"/>
        <v>1.0394265232974911</v>
      </c>
      <c r="U16" s="21">
        <f t="shared" si="6"/>
        <v>1.1048387096774193</v>
      </c>
      <c r="V16" s="21">
        <f t="shared" si="7"/>
        <v>0.91830294530154277</v>
      </c>
      <c r="X16" s="61">
        <v>168</v>
      </c>
      <c r="Y16" s="19">
        <f t="shared" si="8"/>
        <v>8.1547619047619051</v>
      </c>
      <c r="Z16" s="19">
        <f t="shared" si="9"/>
        <v>38.973214285714285</v>
      </c>
      <c r="AA16" s="19">
        <f t="shared" si="10"/>
        <v>47.12797619047619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189" priority="2" operator="lessThan">
      <formula>0.8</formula>
    </cfRule>
    <cfRule type="cellIs" dxfId="188" priority="3" operator="between">
      <formula>0.8</formula>
      <formula>1.2</formula>
    </cfRule>
  </conditionalFormatting>
  <conditionalFormatting sqref="M5:P16 R5:S16 U5:V16">
    <cfRule type="cellIs" dxfId="187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workbookViewId="0">
      <selection activeCell="H24" sqref="H24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88" t="s">
        <v>124</v>
      </c>
      <c r="C2" s="89"/>
      <c r="D2" s="89"/>
      <c r="E2" s="89"/>
      <c r="F2" s="89"/>
      <c r="G2" s="89"/>
      <c r="H2" s="90"/>
    </row>
    <row r="3" spans="2:13" s="49" customFormat="1" ht="15.75" thickBot="1" x14ac:dyDescent="0.3">
      <c r="B3" s="91"/>
      <c r="C3" s="92"/>
      <c r="D3" s="92"/>
      <c r="E3" s="92"/>
      <c r="F3" s="92"/>
      <c r="G3" s="92"/>
      <c r="H3" s="93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119</v>
      </c>
      <c r="C8" s="51" t="s">
        <v>120</v>
      </c>
      <c r="D8" s="129" t="s">
        <v>79</v>
      </c>
      <c r="E8" s="129"/>
      <c r="F8" s="129" t="s">
        <v>80</v>
      </c>
      <c r="G8" s="129"/>
      <c r="H8" s="129" t="s">
        <v>42</v>
      </c>
      <c r="I8" s="129"/>
      <c r="J8" s="128" t="s">
        <v>121</v>
      </c>
      <c r="K8" s="128"/>
      <c r="L8" s="128" t="s">
        <v>42</v>
      </c>
      <c r="M8" s="128"/>
    </row>
    <row r="9" spans="2:13" x14ac:dyDescent="0.25">
      <c r="B9" s="50">
        <v>1</v>
      </c>
      <c r="C9" s="51" t="s">
        <v>65</v>
      </c>
      <c r="D9" s="61">
        <v>15</v>
      </c>
      <c r="E9" s="61">
        <v>28.306450000000002</v>
      </c>
      <c r="F9" s="61">
        <v>15</v>
      </c>
      <c r="G9" s="61">
        <v>28.306450000000002</v>
      </c>
      <c r="H9" s="61">
        <v>20</v>
      </c>
      <c r="I9" s="61">
        <v>10</v>
      </c>
      <c r="J9" s="44">
        <f>(D9+F9)/7.5</f>
        <v>4</v>
      </c>
      <c r="K9" s="44">
        <f>(E9+G9)/7.5</f>
        <v>7.5483866666666675</v>
      </c>
      <c r="L9" s="44">
        <f>H9/10</f>
        <v>2</v>
      </c>
      <c r="M9" s="44">
        <f>I9/10</f>
        <v>1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30</v>
      </c>
      <c r="F10" s="61">
        <v>22.5</v>
      </c>
      <c r="G10" s="61">
        <v>30</v>
      </c>
      <c r="H10" s="61">
        <v>20</v>
      </c>
      <c r="I10" s="61">
        <v>30</v>
      </c>
      <c r="J10" s="44">
        <f t="shared" ref="J10:J20" si="0">(D10+F10)/7.5</f>
        <v>6</v>
      </c>
      <c r="K10" s="44">
        <f t="shared" ref="K10:K20" si="1">(E10+G10)/7.5</f>
        <v>8</v>
      </c>
      <c r="L10" s="44">
        <f t="shared" ref="L10:L20" si="2">H10/10</f>
        <v>2</v>
      </c>
      <c r="M10" s="44">
        <f t="shared" ref="M10:M20" si="3">I10/10</f>
        <v>3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G29" sqref="G29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88" t="s">
        <v>125</v>
      </c>
      <c r="B9" s="89"/>
      <c r="C9" s="89"/>
      <c r="D9" s="89"/>
      <c r="E9" s="89"/>
      <c r="F9" s="89"/>
      <c r="G9" s="90"/>
      <c r="H9" s="65"/>
      <c r="I9" s="64"/>
    </row>
    <row r="10" spans="1:18" ht="15.75" thickBot="1" x14ac:dyDescent="0.3">
      <c r="A10" s="91"/>
      <c r="B10" s="92"/>
      <c r="C10" s="92"/>
      <c r="D10" s="92"/>
      <c r="E10" s="92"/>
      <c r="F10" s="92"/>
      <c r="G10" s="93"/>
      <c r="H10" s="10"/>
      <c r="I10" s="10"/>
    </row>
    <row r="11" spans="1:18" ht="18.75" thickBot="1" x14ac:dyDescent="0.3">
      <c r="A11" s="6"/>
      <c r="B11" s="130" t="s">
        <v>20</v>
      </c>
      <c r="C11" s="131"/>
      <c r="D11" s="130" t="s">
        <v>21</v>
      </c>
      <c r="E11" s="131"/>
      <c r="F11" s="130" t="s">
        <v>22</v>
      </c>
      <c r="G11" s="131"/>
      <c r="H11" s="130" t="s">
        <v>23</v>
      </c>
      <c r="I11" s="131"/>
      <c r="J11" s="130" t="s">
        <v>37</v>
      </c>
      <c r="K11" s="131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0">
        <v>10</v>
      </c>
      <c r="C14" s="81">
        <v>1</v>
      </c>
      <c r="D14" s="80">
        <v>127.5</v>
      </c>
      <c r="E14" s="81">
        <v>17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R14" s="67"/>
    </row>
    <row r="15" spans="1:18" ht="18" x14ac:dyDescent="0.25">
      <c r="A15" s="13" t="s">
        <v>26</v>
      </c>
      <c r="B15" s="80">
        <v>180</v>
      </c>
      <c r="C15" s="81">
        <v>23</v>
      </c>
      <c r="D15" s="80">
        <v>85</v>
      </c>
      <c r="E15" s="81">
        <v>10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R15" s="67"/>
    </row>
    <row r="16" spans="1:18" ht="18" x14ac:dyDescent="0.25">
      <c r="A16" s="13" t="s">
        <v>27</v>
      </c>
      <c r="B16" s="80">
        <v>92.5</v>
      </c>
      <c r="C16" s="81">
        <v>12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R16" s="67"/>
    </row>
    <row r="17" spans="1:18" ht="18" x14ac:dyDescent="0.25">
      <c r="A17" s="13" t="s">
        <v>28</v>
      </c>
      <c r="B17" s="80">
        <v>7.5</v>
      </c>
      <c r="C17" s="81">
        <v>1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R17" s="67"/>
    </row>
    <row r="18" spans="1:18" ht="18" x14ac:dyDescent="0.25">
      <c r="A18" s="13" t="s">
        <v>29</v>
      </c>
      <c r="B18" s="80">
        <v>7.5</v>
      </c>
      <c r="C18" s="81">
        <v>1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</row>
    <row r="19" spans="1:18" ht="18" x14ac:dyDescent="0.25">
      <c r="A19" s="13" t="s">
        <v>30</v>
      </c>
      <c r="B19" s="80">
        <v>92.5</v>
      </c>
      <c r="C19" s="81">
        <v>12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</row>
    <row r="20" spans="1:18" ht="18" x14ac:dyDescent="0.25">
      <c r="A20" s="13" t="s">
        <v>31</v>
      </c>
      <c r="B20" s="80">
        <v>37.5</v>
      </c>
      <c r="C20" s="81">
        <v>4</v>
      </c>
      <c r="D20" s="80">
        <v>360</v>
      </c>
      <c r="E20" s="81">
        <v>35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</row>
    <row r="21" spans="1:18" ht="18" x14ac:dyDescent="0.25">
      <c r="A21" s="13" t="s">
        <v>32</v>
      </c>
      <c r="B21" s="80">
        <v>172.5</v>
      </c>
      <c r="C21" s="81">
        <v>23</v>
      </c>
      <c r="D21" s="80">
        <v>37.5</v>
      </c>
      <c r="E21" s="80">
        <v>5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</row>
    <row r="22" spans="1:18" ht="18" x14ac:dyDescent="0.25">
      <c r="A22" s="13" t="s">
        <v>33</v>
      </c>
      <c r="B22" s="80">
        <v>57.5</v>
      </c>
      <c r="C22" s="81">
        <v>7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</row>
    <row r="23" spans="1:18" ht="18" x14ac:dyDescent="0.25">
      <c r="A23" s="13" t="s">
        <v>34</v>
      </c>
      <c r="B23" s="80">
        <v>30</v>
      </c>
      <c r="C23" s="81">
        <v>3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</row>
    <row r="24" spans="1:18" ht="18" x14ac:dyDescent="0.25">
      <c r="A24" s="13" t="s">
        <v>35</v>
      </c>
      <c r="B24" s="80">
        <v>7.5</v>
      </c>
      <c r="C24" s="81">
        <v>1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</row>
    <row r="25" spans="1:18" ht="18" x14ac:dyDescent="0.25">
      <c r="A25" s="13" t="s">
        <v>53</v>
      </c>
      <c r="B25" s="80">
        <v>45</v>
      </c>
      <c r="C25" s="81">
        <v>5</v>
      </c>
      <c r="D25" s="80">
        <v>682.5</v>
      </c>
      <c r="E25" s="81">
        <v>44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</row>
    <row r="26" spans="1:18" ht="18" x14ac:dyDescent="0.25">
      <c r="A26" s="9" t="s">
        <v>40</v>
      </c>
      <c r="B26" s="73">
        <f t="shared" ref="B26:K26" si="0">SUM(B14:B25)</f>
        <v>740</v>
      </c>
      <c r="C26" s="73">
        <f t="shared" si="0"/>
        <v>93</v>
      </c>
      <c r="D26" s="73">
        <f t="shared" si="0"/>
        <v>1292.5</v>
      </c>
      <c r="E26" s="73">
        <f t="shared" si="0"/>
        <v>111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October</v>
      </c>
      <c r="M3" s="39" t="s">
        <v>105</v>
      </c>
      <c r="N3" s="1" t="str">
        <f>LEFT(L3,3)&amp;"-"&amp;L4</f>
        <v>Oct-2022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104</v>
      </c>
      <c r="I4" s="37" t="s">
        <v>85</v>
      </c>
      <c r="K4" s="39" t="s">
        <v>85</v>
      </c>
      <c r="L4" s="33">
        <f>'Cover Sheet'!E19</f>
        <v>2022</v>
      </c>
      <c r="M4" s="132"/>
      <c r="N4" s="133"/>
    </row>
    <row r="5" spans="1:14" x14ac:dyDescent="0.25">
      <c r="A5" t="str">
        <f>D5&amp;F5</f>
        <v>Apr-20217</v>
      </c>
      <c r="B5" s="72" t="s">
        <v>92</v>
      </c>
      <c r="C5" s="72">
        <v>2021</v>
      </c>
      <c r="D5" s="72" t="s">
        <v>129</v>
      </c>
      <c r="E5" s="36">
        <v>44293</v>
      </c>
      <c r="F5" s="72">
        <v>7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Apr-20218</v>
      </c>
      <c r="B6" s="72" t="s">
        <v>92</v>
      </c>
      <c r="C6" s="72">
        <v>2021</v>
      </c>
      <c r="D6" s="72" t="s">
        <v>129</v>
      </c>
      <c r="E6" s="36">
        <v>44294</v>
      </c>
      <c r="F6" s="72">
        <v>8</v>
      </c>
      <c r="H6" s="20" t="s">
        <v>101</v>
      </c>
      <c r="I6" s="20">
        <v>2018</v>
      </c>
      <c r="K6" s="1">
        <v>1</v>
      </c>
      <c r="L6" s="40">
        <f t="shared" ref="L6:L35" si="1">IF(ISERROR(VLOOKUP($N$3&amp;$K6,$A$4:$F$1048576,5,FALSE)),"",VLOOKUP($N$3&amp;$K6,$A$4:$F$1048576,5,FALSE))</f>
        <v>44835</v>
      </c>
    </row>
    <row r="7" spans="1:14" x14ac:dyDescent="0.25">
      <c r="A7" t="str">
        <f t="shared" si="0"/>
        <v>Apr-20219</v>
      </c>
      <c r="B7" s="72" t="s">
        <v>92</v>
      </c>
      <c r="C7" s="72">
        <v>2021</v>
      </c>
      <c r="D7" s="72" t="s">
        <v>129</v>
      </c>
      <c r="E7" s="36">
        <v>44295</v>
      </c>
      <c r="F7" s="72">
        <v>9</v>
      </c>
      <c r="H7" s="20" t="s">
        <v>102</v>
      </c>
      <c r="I7" s="20">
        <v>2019</v>
      </c>
      <c r="K7" s="1">
        <v>2</v>
      </c>
      <c r="L7" s="40">
        <f t="shared" si="1"/>
        <v>44836</v>
      </c>
    </row>
    <row r="8" spans="1:14" x14ac:dyDescent="0.25">
      <c r="A8" t="str">
        <f t="shared" si="0"/>
        <v>Apr-202110</v>
      </c>
      <c r="B8" s="72" t="s">
        <v>92</v>
      </c>
      <c r="C8" s="72">
        <v>2021</v>
      </c>
      <c r="D8" s="72" t="s">
        <v>129</v>
      </c>
      <c r="E8" s="36">
        <v>44296</v>
      </c>
      <c r="F8" s="72">
        <v>10</v>
      </c>
      <c r="H8" s="20" t="s">
        <v>92</v>
      </c>
      <c r="I8" s="20">
        <v>2020</v>
      </c>
      <c r="K8" s="1">
        <v>3</v>
      </c>
      <c r="L8" s="40">
        <f t="shared" si="1"/>
        <v>44837</v>
      </c>
    </row>
    <row r="9" spans="1:14" x14ac:dyDescent="0.25">
      <c r="A9" t="str">
        <f t="shared" si="0"/>
        <v>Apr-202111</v>
      </c>
      <c r="B9" s="72" t="s">
        <v>92</v>
      </c>
      <c r="C9" s="72">
        <v>2021</v>
      </c>
      <c r="D9" s="72" t="s">
        <v>129</v>
      </c>
      <c r="E9" s="36">
        <v>44297</v>
      </c>
      <c r="F9" s="72">
        <v>11</v>
      </c>
      <c r="H9" s="20" t="s">
        <v>93</v>
      </c>
      <c r="I9" s="20">
        <v>2021</v>
      </c>
      <c r="K9" s="1">
        <v>4</v>
      </c>
      <c r="L9" s="40">
        <f t="shared" si="1"/>
        <v>44838</v>
      </c>
    </row>
    <row r="10" spans="1:14" x14ac:dyDescent="0.25">
      <c r="A10" t="str">
        <f t="shared" si="0"/>
        <v>Apr-202112</v>
      </c>
      <c r="B10" s="72" t="s">
        <v>92</v>
      </c>
      <c r="C10" s="72">
        <v>2021</v>
      </c>
      <c r="D10" s="72" t="s">
        <v>129</v>
      </c>
      <c r="E10" s="36">
        <v>44298</v>
      </c>
      <c r="F10" s="72">
        <v>12</v>
      </c>
      <c r="H10" s="20" t="s">
        <v>94</v>
      </c>
      <c r="I10" s="20">
        <v>2022</v>
      </c>
      <c r="K10" s="1">
        <v>5</v>
      </c>
      <c r="L10" s="40">
        <f t="shared" si="1"/>
        <v>44839</v>
      </c>
    </row>
    <row r="11" spans="1:14" x14ac:dyDescent="0.25">
      <c r="A11" t="str">
        <f t="shared" si="0"/>
        <v>Apr-202113</v>
      </c>
      <c r="B11" s="72" t="s">
        <v>92</v>
      </c>
      <c r="C11" s="72">
        <v>2021</v>
      </c>
      <c r="D11" s="72" t="s">
        <v>129</v>
      </c>
      <c r="E11" s="36">
        <v>44299</v>
      </c>
      <c r="F11" s="72">
        <v>13</v>
      </c>
      <c r="H11" s="20" t="s">
        <v>95</v>
      </c>
      <c r="I11" s="20">
        <v>2023</v>
      </c>
      <c r="K11" s="1">
        <v>6</v>
      </c>
      <c r="L11" s="40">
        <f t="shared" si="1"/>
        <v>44840</v>
      </c>
    </row>
    <row r="12" spans="1:14" x14ac:dyDescent="0.25">
      <c r="A12" t="str">
        <f t="shared" si="0"/>
        <v>Apr-202114</v>
      </c>
      <c r="B12" s="72" t="s">
        <v>92</v>
      </c>
      <c r="C12" s="72">
        <v>2021</v>
      </c>
      <c r="D12" s="72" t="s">
        <v>129</v>
      </c>
      <c r="E12" s="36">
        <v>44300</v>
      </c>
      <c r="F12" s="72">
        <v>14</v>
      </c>
      <c r="H12" s="20" t="s">
        <v>96</v>
      </c>
      <c r="I12" s="20">
        <v>2024</v>
      </c>
      <c r="K12" s="1">
        <v>7</v>
      </c>
      <c r="L12" s="40">
        <f t="shared" si="1"/>
        <v>44841</v>
      </c>
    </row>
    <row r="13" spans="1:14" x14ac:dyDescent="0.25">
      <c r="A13" t="str">
        <f t="shared" si="0"/>
        <v>Apr-202115</v>
      </c>
      <c r="B13" s="72" t="s">
        <v>92</v>
      </c>
      <c r="C13" s="72">
        <v>2021</v>
      </c>
      <c r="D13" s="72" t="s">
        <v>129</v>
      </c>
      <c r="E13" s="36">
        <v>44301</v>
      </c>
      <c r="F13" s="72">
        <v>15</v>
      </c>
      <c r="H13" s="20" t="s">
        <v>97</v>
      </c>
      <c r="I13" s="20">
        <v>2025</v>
      </c>
      <c r="K13" s="1">
        <v>8</v>
      </c>
      <c r="L13" s="40">
        <f t="shared" si="1"/>
        <v>44842</v>
      </c>
    </row>
    <row r="14" spans="1:14" x14ac:dyDescent="0.25">
      <c r="A14" t="str">
        <f t="shared" si="0"/>
        <v>Apr-202116</v>
      </c>
      <c r="B14" s="72" t="s">
        <v>92</v>
      </c>
      <c r="C14" s="72">
        <v>2021</v>
      </c>
      <c r="D14" s="72" t="s">
        <v>129</v>
      </c>
      <c r="E14" s="36">
        <v>44302</v>
      </c>
      <c r="F14" s="72">
        <v>16</v>
      </c>
      <c r="H14" s="20" t="s">
        <v>98</v>
      </c>
      <c r="I14" s="20">
        <v>2026</v>
      </c>
      <c r="K14" s="1">
        <v>9</v>
      </c>
      <c r="L14" s="40">
        <f t="shared" si="1"/>
        <v>44843</v>
      </c>
    </row>
    <row r="15" spans="1:14" x14ac:dyDescent="0.25">
      <c r="A15" t="str">
        <f t="shared" si="0"/>
        <v>Apr-202117</v>
      </c>
      <c r="B15" s="72" t="s">
        <v>92</v>
      </c>
      <c r="C15" s="72">
        <v>2021</v>
      </c>
      <c r="D15" s="72" t="s">
        <v>129</v>
      </c>
      <c r="E15" s="36">
        <v>44303</v>
      </c>
      <c r="F15" s="72">
        <v>17</v>
      </c>
      <c r="H15" s="20" t="s">
        <v>99</v>
      </c>
      <c r="I15" s="20">
        <v>2027</v>
      </c>
      <c r="K15" s="1">
        <v>10</v>
      </c>
      <c r="L15" s="40">
        <f t="shared" si="1"/>
        <v>44844</v>
      </c>
    </row>
    <row r="16" spans="1:14" x14ac:dyDescent="0.25">
      <c r="A16" t="str">
        <f t="shared" si="0"/>
        <v>Apr-202118</v>
      </c>
      <c r="B16" s="72" t="s">
        <v>92</v>
      </c>
      <c r="C16" s="72">
        <v>2021</v>
      </c>
      <c r="D16" s="72" t="s">
        <v>129</v>
      </c>
      <c r="E16" s="36">
        <v>44304</v>
      </c>
      <c r="F16" s="72">
        <v>18</v>
      </c>
      <c r="H16" s="20" t="s">
        <v>100</v>
      </c>
      <c r="I16" s="20">
        <v>2028</v>
      </c>
      <c r="K16" s="1">
        <v>11</v>
      </c>
      <c r="L16" s="40">
        <f t="shared" si="1"/>
        <v>44845</v>
      </c>
    </row>
    <row r="17" spans="1:12" x14ac:dyDescent="0.25">
      <c r="A17" t="str">
        <f t="shared" si="0"/>
        <v>Apr-202119</v>
      </c>
      <c r="B17" s="72" t="s">
        <v>92</v>
      </c>
      <c r="C17" s="72">
        <v>2021</v>
      </c>
      <c r="D17" s="72" t="s">
        <v>129</v>
      </c>
      <c r="E17" s="36">
        <v>44305</v>
      </c>
      <c r="F17" s="72">
        <v>19</v>
      </c>
      <c r="H17" s="17"/>
      <c r="I17" s="17"/>
      <c r="K17" s="1">
        <v>12</v>
      </c>
      <c r="L17" s="40">
        <f t="shared" si="1"/>
        <v>44846</v>
      </c>
    </row>
    <row r="18" spans="1:12" x14ac:dyDescent="0.25">
      <c r="A18" t="str">
        <f t="shared" si="0"/>
        <v>Apr-202120</v>
      </c>
      <c r="B18" s="72" t="s">
        <v>92</v>
      </c>
      <c r="C18" s="72">
        <v>2021</v>
      </c>
      <c r="D18" s="72" t="s">
        <v>129</v>
      </c>
      <c r="E18" s="36">
        <v>44306</v>
      </c>
      <c r="F18" s="72">
        <v>20</v>
      </c>
      <c r="K18" s="1">
        <v>13</v>
      </c>
      <c r="L18" s="40">
        <f t="shared" si="1"/>
        <v>44847</v>
      </c>
    </row>
    <row r="19" spans="1:12" x14ac:dyDescent="0.25">
      <c r="A19" t="str">
        <f t="shared" si="0"/>
        <v>Apr-202121</v>
      </c>
      <c r="B19" s="72" t="s">
        <v>92</v>
      </c>
      <c r="C19" s="72">
        <v>2021</v>
      </c>
      <c r="D19" s="72" t="s">
        <v>129</v>
      </c>
      <c r="E19" s="36">
        <v>44307</v>
      </c>
      <c r="F19" s="72">
        <v>21</v>
      </c>
      <c r="K19" s="1">
        <v>14</v>
      </c>
      <c r="L19" s="40">
        <f t="shared" si="1"/>
        <v>44848</v>
      </c>
    </row>
    <row r="20" spans="1:12" x14ac:dyDescent="0.25">
      <c r="A20" t="str">
        <f t="shared" si="0"/>
        <v>Apr-202122</v>
      </c>
      <c r="B20" s="72" t="s">
        <v>92</v>
      </c>
      <c r="C20" s="72">
        <v>2021</v>
      </c>
      <c r="D20" s="72" t="s">
        <v>129</v>
      </c>
      <c r="E20" s="36">
        <v>44308</v>
      </c>
      <c r="F20" s="72">
        <v>22</v>
      </c>
      <c r="K20" s="1">
        <v>15</v>
      </c>
      <c r="L20" s="40">
        <f t="shared" si="1"/>
        <v>44849</v>
      </c>
    </row>
    <row r="21" spans="1:12" x14ac:dyDescent="0.25">
      <c r="A21" t="str">
        <f t="shared" si="0"/>
        <v>Apr-202123</v>
      </c>
      <c r="B21" s="72" t="s">
        <v>92</v>
      </c>
      <c r="C21" s="72">
        <v>2021</v>
      </c>
      <c r="D21" s="72" t="s">
        <v>129</v>
      </c>
      <c r="E21" s="36">
        <v>44309</v>
      </c>
      <c r="F21" s="72">
        <v>23</v>
      </c>
      <c r="K21" s="1">
        <v>16</v>
      </c>
      <c r="L21" s="40">
        <f t="shared" si="1"/>
        <v>44850</v>
      </c>
    </row>
    <row r="22" spans="1:12" x14ac:dyDescent="0.25">
      <c r="A22" t="str">
        <f t="shared" si="0"/>
        <v>Apr-202124</v>
      </c>
      <c r="B22" s="72" t="s">
        <v>92</v>
      </c>
      <c r="C22" s="72">
        <v>2021</v>
      </c>
      <c r="D22" s="72" t="s">
        <v>129</v>
      </c>
      <c r="E22" s="36">
        <v>44310</v>
      </c>
      <c r="F22" s="72">
        <v>24</v>
      </c>
      <c r="K22" s="1">
        <v>17</v>
      </c>
      <c r="L22" s="40">
        <f t="shared" si="1"/>
        <v>44851</v>
      </c>
    </row>
    <row r="23" spans="1:12" x14ac:dyDescent="0.25">
      <c r="A23" t="str">
        <f t="shared" si="0"/>
        <v>Apr-202125</v>
      </c>
      <c r="B23" s="72" t="s">
        <v>92</v>
      </c>
      <c r="C23" s="72">
        <v>2021</v>
      </c>
      <c r="D23" s="72" t="s">
        <v>129</v>
      </c>
      <c r="E23" s="36">
        <v>44311</v>
      </c>
      <c r="F23" s="72">
        <v>25</v>
      </c>
      <c r="K23" s="1">
        <v>18</v>
      </c>
      <c r="L23" s="40">
        <f t="shared" si="1"/>
        <v>44852</v>
      </c>
    </row>
    <row r="24" spans="1:12" x14ac:dyDescent="0.25">
      <c r="A24" t="str">
        <f t="shared" si="0"/>
        <v>Apr-202126</v>
      </c>
      <c r="B24" s="72" t="s">
        <v>92</v>
      </c>
      <c r="C24" s="72">
        <v>2021</v>
      </c>
      <c r="D24" s="72" t="s">
        <v>129</v>
      </c>
      <c r="E24" s="36">
        <v>44312</v>
      </c>
      <c r="F24" s="72">
        <v>26</v>
      </c>
      <c r="K24" s="1">
        <v>19</v>
      </c>
      <c r="L24" s="40">
        <f t="shared" si="1"/>
        <v>44853</v>
      </c>
    </row>
    <row r="25" spans="1:12" x14ac:dyDescent="0.25">
      <c r="A25" t="str">
        <f t="shared" si="0"/>
        <v>Apr-202127</v>
      </c>
      <c r="B25" s="72" t="s">
        <v>92</v>
      </c>
      <c r="C25" s="72">
        <v>2021</v>
      </c>
      <c r="D25" s="72" t="s">
        <v>129</v>
      </c>
      <c r="E25" s="36">
        <v>44313</v>
      </c>
      <c r="F25" s="72">
        <v>27</v>
      </c>
      <c r="K25" s="1">
        <v>20</v>
      </c>
      <c r="L25" s="40">
        <f t="shared" si="1"/>
        <v>44854</v>
      </c>
    </row>
    <row r="26" spans="1:12" x14ac:dyDescent="0.25">
      <c r="A26" t="str">
        <f t="shared" si="0"/>
        <v>Apr-202128</v>
      </c>
      <c r="B26" s="72" t="s">
        <v>92</v>
      </c>
      <c r="C26" s="72">
        <v>2021</v>
      </c>
      <c r="D26" s="72" t="s">
        <v>129</v>
      </c>
      <c r="E26" s="36">
        <v>44314</v>
      </c>
      <c r="F26" s="72">
        <v>28</v>
      </c>
      <c r="K26" s="1">
        <v>21</v>
      </c>
      <c r="L26" s="40">
        <f t="shared" si="1"/>
        <v>44855</v>
      </c>
    </row>
    <row r="27" spans="1:12" x14ac:dyDescent="0.25">
      <c r="A27" t="str">
        <f t="shared" si="0"/>
        <v>Apr-202129</v>
      </c>
      <c r="B27" s="72" t="s">
        <v>92</v>
      </c>
      <c r="C27" s="72">
        <v>2021</v>
      </c>
      <c r="D27" s="72" t="s">
        <v>129</v>
      </c>
      <c r="E27" s="36">
        <v>44315</v>
      </c>
      <c r="F27" s="72">
        <v>29</v>
      </c>
      <c r="K27" s="1">
        <v>22</v>
      </c>
      <c r="L27" s="40">
        <f t="shared" si="1"/>
        <v>44856</v>
      </c>
    </row>
    <row r="28" spans="1:12" x14ac:dyDescent="0.25">
      <c r="A28" t="str">
        <f t="shared" si="0"/>
        <v>Apr-202130</v>
      </c>
      <c r="B28" s="72" t="s">
        <v>92</v>
      </c>
      <c r="C28" s="72">
        <v>2021</v>
      </c>
      <c r="D28" s="72" t="s">
        <v>129</v>
      </c>
      <c r="E28" s="36">
        <v>44316</v>
      </c>
      <c r="F28" s="72">
        <v>30</v>
      </c>
      <c r="K28" s="1">
        <v>23</v>
      </c>
      <c r="L28" s="40">
        <f t="shared" si="1"/>
        <v>44857</v>
      </c>
    </row>
    <row r="29" spans="1:12" x14ac:dyDescent="0.25">
      <c r="A29" t="str">
        <f t="shared" si="0"/>
        <v>May-20211</v>
      </c>
      <c r="B29" s="72" t="s">
        <v>93</v>
      </c>
      <c r="C29" s="72">
        <v>2021</v>
      </c>
      <c r="D29" s="72" t="s">
        <v>130</v>
      </c>
      <c r="E29" s="36">
        <v>44317</v>
      </c>
      <c r="F29" s="72">
        <v>1</v>
      </c>
      <c r="K29" s="1">
        <v>24</v>
      </c>
      <c r="L29" s="40">
        <f t="shared" si="1"/>
        <v>44858</v>
      </c>
    </row>
    <row r="30" spans="1:12" x14ac:dyDescent="0.25">
      <c r="A30" t="str">
        <f t="shared" si="0"/>
        <v>May-20212</v>
      </c>
      <c r="B30" s="72" t="s">
        <v>93</v>
      </c>
      <c r="C30" s="72">
        <v>2021</v>
      </c>
      <c r="D30" s="72" t="s">
        <v>130</v>
      </c>
      <c r="E30" s="36">
        <v>44318</v>
      </c>
      <c r="F30" s="72">
        <v>2</v>
      </c>
      <c r="K30" s="1">
        <v>25</v>
      </c>
      <c r="L30" s="40">
        <f t="shared" si="1"/>
        <v>44859</v>
      </c>
    </row>
    <row r="31" spans="1:12" x14ac:dyDescent="0.25">
      <c r="A31" t="str">
        <f t="shared" si="0"/>
        <v>May-20213</v>
      </c>
      <c r="B31" s="72" t="s">
        <v>93</v>
      </c>
      <c r="C31" s="72">
        <v>2021</v>
      </c>
      <c r="D31" s="72" t="s">
        <v>130</v>
      </c>
      <c r="E31" s="36">
        <v>44319</v>
      </c>
      <c r="F31" s="72">
        <v>3</v>
      </c>
      <c r="K31" s="1">
        <v>26</v>
      </c>
      <c r="L31" s="40">
        <f t="shared" si="1"/>
        <v>44860</v>
      </c>
    </row>
    <row r="32" spans="1:12" x14ac:dyDescent="0.25">
      <c r="A32" t="str">
        <f t="shared" si="0"/>
        <v>May-20214</v>
      </c>
      <c r="B32" s="72" t="s">
        <v>93</v>
      </c>
      <c r="C32" s="72">
        <v>2021</v>
      </c>
      <c r="D32" s="72" t="s">
        <v>130</v>
      </c>
      <c r="E32" s="36">
        <v>44320</v>
      </c>
      <c r="F32" s="72">
        <v>4</v>
      </c>
      <c r="K32" s="1">
        <v>27</v>
      </c>
      <c r="L32" s="40">
        <f t="shared" si="1"/>
        <v>44861</v>
      </c>
    </row>
    <row r="33" spans="1:12" x14ac:dyDescent="0.25">
      <c r="A33" t="str">
        <f t="shared" si="0"/>
        <v>May-20215</v>
      </c>
      <c r="B33" s="72" t="s">
        <v>93</v>
      </c>
      <c r="C33" s="72">
        <v>2021</v>
      </c>
      <c r="D33" s="72" t="s">
        <v>130</v>
      </c>
      <c r="E33" s="36">
        <v>44321</v>
      </c>
      <c r="F33" s="72">
        <v>5</v>
      </c>
      <c r="K33" s="1">
        <v>28</v>
      </c>
      <c r="L33" s="40">
        <f t="shared" si="1"/>
        <v>44862</v>
      </c>
    </row>
    <row r="34" spans="1:12" x14ac:dyDescent="0.25">
      <c r="A34" t="str">
        <f t="shared" si="0"/>
        <v>May-20216</v>
      </c>
      <c r="B34" s="72" t="s">
        <v>93</v>
      </c>
      <c r="C34" s="72">
        <v>2021</v>
      </c>
      <c r="D34" s="72" t="s">
        <v>130</v>
      </c>
      <c r="E34" s="36">
        <v>44322</v>
      </c>
      <c r="F34" s="72">
        <v>6</v>
      </c>
      <c r="K34" s="1">
        <v>29</v>
      </c>
      <c r="L34" s="40">
        <f t="shared" si="1"/>
        <v>44863</v>
      </c>
    </row>
    <row r="35" spans="1:12" x14ac:dyDescent="0.25">
      <c r="A35" t="str">
        <f t="shared" si="0"/>
        <v>May-20217</v>
      </c>
      <c r="B35" s="72" t="s">
        <v>93</v>
      </c>
      <c r="C35" s="72">
        <v>2021</v>
      </c>
      <c r="D35" s="72" t="s">
        <v>130</v>
      </c>
      <c r="E35" s="36">
        <v>44323</v>
      </c>
      <c r="F35" s="72">
        <v>7</v>
      </c>
      <c r="K35" s="1">
        <v>30</v>
      </c>
      <c r="L35" s="40">
        <f t="shared" si="1"/>
        <v>44864</v>
      </c>
    </row>
    <row r="36" spans="1:12" x14ac:dyDescent="0.25">
      <c r="A36" t="str">
        <f t="shared" si="0"/>
        <v>May-20218</v>
      </c>
      <c r="B36" s="72" t="s">
        <v>93</v>
      </c>
      <c r="C36" s="72">
        <v>2021</v>
      </c>
      <c r="D36" s="72" t="s">
        <v>130</v>
      </c>
      <c r="E36" s="36">
        <v>44324</v>
      </c>
      <c r="F36" s="72">
        <v>8</v>
      </c>
      <c r="K36" s="1">
        <v>31</v>
      </c>
      <c r="L36" s="40">
        <f>IF(ISERROR(VLOOKUP($N$3&amp;$K36,$A$4:$F$1048576,5,FALSE)),"",VLOOKUP($N$3&amp;$K36,$A$4:$F$1048576,5,FALSE))</f>
        <v>44865</v>
      </c>
    </row>
    <row r="37" spans="1:12" x14ac:dyDescent="0.25">
      <c r="A37" t="str">
        <f t="shared" si="0"/>
        <v>May-20219</v>
      </c>
      <c r="B37" s="72" t="s">
        <v>93</v>
      </c>
      <c r="C37" s="72">
        <v>2021</v>
      </c>
      <c r="D37" s="72" t="s">
        <v>130</v>
      </c>
      <c r="E37" s="36">
        <v>44325</v>
      </c>
      <c r="F37" s="72">
        <v>9</v>
      </c>
    </row>
    <row r="38" spans="1:12" x14ac:dyDescent="0.25">
      <c r="A38" t="str">
        <f t="shared" si="0"/>
        <v>May-202110</v>
      </c>
      <c r="B38" s="72" t="s">
        <v>93</v>
      </c>
      <c r="C38" s="72">
        <v>2021</v>
      </c>
      <c r="D38" s="72" t="s">
        <v>130</v>
      </c>
      <c r="E38" s="36">
        <v>44326</v>
      </c>
      <c r="F38" s="72">
        <v>10</v>
      </c>
      <c r="K38" t="s">
        <v>123</v>
      </c>
      <c r="L38" s="45">
        <f>31-COUNTIF(L6:L36,"*")</f>
        <v>31</v>
      </c>
    </row>
    <row r="39" spans="1:12" x14ac:dyDescent="0.25">
      <c r="A39" t="str">
        <f t="shared" si="0"/>
        <v>May-202111</v>
      </c>
      <c r="B39" s="72" t="s">
        <v>93</v>
      </c>
      <c r="C39" s="72">
        <v>2021</v>
      </c>
      <c r="D39" s="72" t="s">
        <v>130</v>
      </c>
      <c r="E39" s="36">
        <v>44327</v>
      </c>
      <c r="F39" s="72">
        <v>11</v>
      </c>
    </row>
    <row r="40" spans="1:12" x14ac:dyDescent="0.25">
      <c r="A40" t="str">
        <f t="shared" si="0"/>
        <v>May-202112</v>
      </c>
      <c r="B40" s="72" t="s">
        <v>93</v>
      </c>
      <c r="C40" s="72">
        <v>2021</v>
      </c>
      <c r="D40" s="72" t="s">
        <v>130</v>
      </c>
      <c r="E40" s="36">
        <v>44328</v>
      </c>
      <c r="F40" s="72">
        <v>12</v>
      </c>
    </row>
    <row r="41" spans="1:12" x14ac:dyDescent="0.25">
      <c r="A41" t="str">
        <f t="shared" si="0"/>
        <v>May-202113</v>
      </c>
      <c r="B41" s="72" t="s">
        <v>93</v>
      </c>
      <c r="C41" s="72">
        <v>2021</v>
      </c>
      <c r="D41" s="72" t="s">
        <v>130</v>
      </c>
      <c r="E41" s="36">
        <v>44329</v>
      </c>
      <c r="F41" s="72">
        <v>13</v>
      </c>
    </row>
    <row r="42" spans="1:12" x14ac:dyDescent="0.25">
      <c r="A42" t="str">
        <f t="shared" si="0"/>
        <v>May-202114</v>
      </c>
      <c r="B42" s="72" t="s">
        <v>93</v>
      </c>
      <c r="C42" s="72">
        <v>2021</v>
      </c>
      <c r="D42" s="72" t="s">
        <v>130</v>
      </c>
      <c r="E42" s="36">
        <v>44330</v>
      </c>
      <c r="F42" s="72">
        <v>14</v>
      </c>
    </row>
    <row r="43" spans="1:12" x14ac:dyDescent="0.25">
      <c r="A43" t="str">
        <f t="shared" si="0"/>
        <v>May-202115</v>
      </c>
      <c r="B43" s="72" t="s">
        <v>93</v>
      </c>
      <c r="C43" s="72">
        <v>2021</v>
      </c>
      <c r="D43" s="72" t="s">
        <v>130</v>
      </c>
      <c r="E43" s="36">
        <v>44331</v>
      </c>
      <c r="F43" s="72">
        <v>15</v>
      </c>
    </row>
    <row r="44" spans="1:12" x14ac:dyDescent="0.25">
      <c r="A44" t="str">
        <f t="shared" si="0"/>
        <v>May-202116</v>
      </c>
      <c r="B44" s="72" t="s">
        <v>93</v>
      </c>
      <c r="C44" s="72">
        <v>2021</v>
      </c>
      <c r="D44" s="72" t="s">
        <v>130</v>
      </c>
      <c r="E44" s="36">
        <v>44332</v>
      </c>
      <c r="F44" s="72">
        <v>16</v>
      </c>
    </row>
    <row r="45" spans="1:12" x14ac:dyDescent="0.25">
      <c r="A45" t="str">
        <f t="shared" si="0"/>
        <v>May-202117</v>
      </c>
      <c r="B45" s="72" t="s">
        <v>93</v>
      </c>
      <c r="C45" s="72">
        <v>2021</v>
      </c>
      <c r="D45" s="72" t="s">
        <v>130</v>
      </c>
      <c r="E45" s="36">
        <v>44333</v>
      </c>
      <c r="F45" s="72">
        <v>17</v>
      </c>
    </row>
    <row r="46" spans="1:12" x14ac:dyDescent="0.25">
      <c r="A46" t="str">
        <f t="shared" si="0"/>
        <v>May-202118</v>
      </c>
      <c r="B46" s="72" t="s">
        <v>93</v>
      </c>
      <c r="C46" s="72">
        <v>2021</v>
      </c>
      <c r="D46" s="72" t="s">
        <v>130</v>
      </c>
      <c r="E46" s="36">
        <v>44334</v>
      </c>
      <c r="F46" s="72">
        <v>18</v>
      </c>
    </row>
    <row r="47" spans="1:12" x14ac:dyDescent="0.25">
      <c r="A47" t="str">
        <f t="shared" si="0"/>
        <v>May-202119</v>
      </c>
      <c r="B47" s="72" t="s">
        <v>93</v>
      </c>
      <c r="C47" s="72">
        <v>2021</v>
      </c>
      <c r="D47" s="72" t="s">
        <v>130</v>
      </c>
      <c r="E47" s="36">
        <v>44335</v>
      </c>
      <c r="F47" s="72">
        <v>19</v>
      </c>
    </row>
    <row r="48" spans="1:12" x14ac:dyDescent="0.25">
      <c r="A48" t="str">
        <f t="shared" si="0"/>
        <v>May-202120</v>
      </c>
      <c r="B48" s="72" t="s">
        <v>93</v>
      </c>
      <c r="C48" s="72">
        <v>2021</v>
      </c>
      <c r="D48" s="72" t="s">
        <v>130</v>
      </c>
      <c r="E48" s="36">
        <v>44336</v>
      </c>
      <c r="F48" s="72">
        <v>20</v>
      </c>
    </row>
    <row r="49" spans="1:6" x14ac:dyDescent="0.25">
      <c r="A49" t="str">
        <f t="shared" si="0"/>
        <v>May-202121</v>
      </c>
      <c r="B49" s="72" t="s">
        <v>93</v>
      </c>
      <c r="C49" s="72">
        <v>2021</v>
      </c>
      <c r="D49" s="72" t="s">
        <v>130</v>
      </c>
      <c r="E49" s="36">
        <v>44337</v>
      </c>
      <c r="F49" s="72">
        <v>21</v>
      </c>
    </row>
    <row r="50" spans="1:6" x14ac:dyDescent="0.25">
      <c r="A50" t="str">
        <f t="shared" si="0"/>
        <v>May-202122</v>
      </c>
      <c r="B50" s="72" t="s">
        <v>93</v>
      </c>
      <c r="C50" s="72">
        <v>2021</v>
      </c>
      <c r="D50" s="72" t="s">
        <v>130</v>
      </c>
      <c r="E50" s="36">
        <v>44338</v>
      </c>
      <c r="F50" s="72">
        <v>22</v>
      </c>
    </row>
    <row r="51" spans="1:6" x14ac:dyDescent="0.25">
      <c r="A51" t="str">
        <f t="shared" si="0"/>
        <v>May-202123</v>
      </c>
      <c r="B51" s="72" t="s">
        <v>93</v>
      </c>
      <c r="C51" s="72">
        <v>2021</v>
      </c>
      <c r="D51" s="72" t="s">
        <v>130</v>
      </c>
      <c r="E51" s="36">
        <v>44339</v>
      </c>
      <c r="F51" s="72">
        <v>23</v>
      </c>
    </row>
    <row r="52" spans="1:6" x14ac:dyDescent="0.25">
      <c r="A52" t="str">
        <f t="shared" si="0"/>
        <v>May-202124</v>
      </c>
      <c r="B52" s="72" t="s">
        <v>93</v>
      </c>
      <c r="C52" s="72">
        <v>2021</v>
      </c>
      <c r="D52" s="72" t="s">
        <v>130</v>
      </c>
      <c r="E52" s="36">
        <v>44340</v>
      </c>
      <c r="F52" s="72">
        <v>24</v>
      </c>
    </row>
    <row r="53" spans="1:6" x14ac:dyDescent="0.25">
      <c r="A53" t="str">
        <f t="shared" si="0"/>
        <v>May-202125</v>
      </c>
      <c r="B53" s="72" t="s">
        <v>93</v>
      </c>
      <c r="C53" s="72">
        <v>2021</v>
      </c>
      <c r="D53" s="72" t="s">
        <v>130</v>
      </c>
      <c r="E53" s="36">
        <v>44341</v>
      </c>
      <c r="F53" s="72">
        <v>25</v>
      </c>
    </row>
    <row r="54" spans="1:6" x14ac:dyDescent="0.25">
      <c r="A54" t="str">
        <f t="shared" si="0"/>
        <v>May-202126</v>
      </c>
      <c r="B54" s="72" t="s">
        <v>93</v>
      </c>
      <c r="C54" s="72">
        <v>2021</v>
      </c>
      <c r="D54" s="72" t="s">
        <v>130</v>
      </c>
      <c r="E54" s="36">
        <v>44342</v>
      </c>
      <c r="F54" s="72">
        <v>26</v>
      </c>
    </row>
    <row r="55" spans="1:6" x14ac:dyDescent="0.25">
      <c r="A55" t="str">
        <f t="shared" si="0"/>
        <v>May-202127</v>
      </c>
      <c r="B55" s="72" t="s">
        <v>93</v>
      </c>
      <c r="C55" s="72">
        <v>2021</v>
      </c>
      <c r="D55" s="72" t="s">
        <v>130</v>
      </c>
      <c r="E55" s="36">
        <v>44343</v>
      </c>
      <c r="F55" s="72">
        <v>27</v>
      </c>
    </row>
    <row r="56" spans="1:6" x14ac:dyDescent="0.25">
      <c r="A56" t="str">
        <f t="shared" si="0"/>
        <v>May-202128</v>
      </c>
      <c r="B56" s="72" t="s">
        <v>93</v>
      </c>
      <c r="C56" s="72">
        <v>2021</v>
      </c>
      <c r="D56" s="72" t="s">
        <v>130</v>
      </c>
      <c r="E56" s="36">
        <v>44344</v>
      </c>
      <c r="F56" s="72">
        <v>28</v>
      </c>
    </row>
    <row r="57" spans="1:6" x14ac:dyDescent="0.25">
      <c r="A57" t="str">
        <f t="shared" si="0"/>
        <v>May-202129</v>
      </c>
      <c r="B57" s="72" t="s">
        <v>93</v>
      </c>
      <c r="C57" s="72">
        <v>2021</v>
      </c>
      <c r="D57" s="72" t="s">
        <v>130</v>
      </c>
      <c r="E57" s="36">
        <v>44345</v>
      </c>
      <c r="F57" s="72">
        <v>29</v>
      </c>
    </row>
    <row r="58" spans="1:6" x14ac:dyDescent="0.25">
      <c r="A58" t="str">
        <f t="shared" si="0"/>
        <v>May-202130</v>
      </c>
      <c r="B58" s="72" t="s">
        <v>93</v>
      </c>
      <c r="C58" s="72">
        <v>2021</v>
      </c>
      <c r="D58" s="72" t="s">
        <v>130</v>
      </c>
      <c r="E58" s="36">
        <v>44346</v>
      </c>
      <c r="F58" s="72">
        <v>30</v>
      </c>
    </row>
    <row r="59" spans="1:6" x14ac:dyDescent="0.25">
      <c r="A59" t="str">
        <f t="shared" si="0"/>
        <v>May-202131</v>
      </c>
      <c r="B59" s="72" t="s">
        <v>93</v>
      </c>
      <c r="C59" s="72">
        <v>2021</v>
      </c>
      <c r="D59" s="72" t="s">
        <v>130</v>
      </c>
      <c r="E59" s="36">
        <v>44347</v>
      </c>
      <c r="F59" s="72">
        <v>31</v>
      </c>
    </row>
    <row r="60" spans="1:6" x14ac:dyDescent="0.25">
      <c r="A60" t="str">
        <f t="shared" si="0"/>
        <v>Jun-20211</v>
      </c>
      <c r="B60" s="72" t="s">
        <v>94</v>
      </c>
      <c r="C60" s="72">
        <v>2021</v>
      </c>
      <c r="D60" s="72" t="s">
        <v>131</v>
      </c>
      <c r="E60" s="36">
        <v>44348</v>
      </c>
      <c r="F60" s="72">
        <v>1</v>
      </c>
    </row>
    <row r="61" spans="1:6" x14ac:dyDescent="0.25">
      <c r="A61" t="str">
        <f t="shared" si="0"/>
        <v>Jun-20212</v>
      </c>
      <c r="B61" s="72" t="s">
        <v>94</v>
      </c>
      <c r="C61" s="72">
        <v>2021</v>
      </c>
      <c r="D61" s="72" t="s">
        <v>131</v>
      </c>
      <c r="E61" s="36">
        <v>44349</v>
      </c>
      <c r="F61" s="72">
        <v>2</v>
      </c>
    </row>
    <row r="62" spans="1:6" x14ac:dyDescent="0.25">
      <c r="A62" t="str">
        <f t="shared" si="0"/>
        <v>Jun-20213</v>
      </c>
      <c r="B62" s="72" t="s">
        <v>94</v>
      </c>
      <c r="C62" s="72">
        <v>2021</v>
      </c>
      <c r="D62" s="72" t="s">
        <v>131</v>
      </c>
      <c r="E62" s="36">
        <v>44350</v>
      </c>
      <c r="F62" s="72">
        <v>3</v>
      </c>
    </row>
    <row r="63" spans="1:6" x14ac:dyDescent="0.25">
      <c r="A63" t="str">
        <f t="shared" si="0"/>
        <v>Jun-20214</v>
      </c>
      <c r="B63" s="72" t="s">
        <v>94</v>
      </c>
      <c r="C63" s="72">
        <v>2021</v>
      </c>
      <c r="D63" s="72" t="s">
        <v>131</v>
      </c>
      <c r="E63" s="36">
        <v>44351</v>
      </c>
      <c r="F63" s="72">
        <v>4</v>
      </c>
    </row>
    <row r="64" spans="1:6" x14ac:dyDescent="0.25">
      <c r="A64" t="str">
        <f t="shared" si="0"/>
        <v>Jun-20215</v>
      </c>
      <c r="B64" s="72" t="s">
        <v>94</v>
      </c>
      <c r="C64" s="72">
        <v>2021</v>
      </c>
      <c r="D64" s="72" t="s">
        <v>131</v>
      </c>
      <c r="E64" s="36">
        <v>44352</v>
      </c>
      <c r="F64" s="72">
        <v>5</v>
      </c>
    </row>
    <row r="65" spans="1:6" x14ac:dyDescent="0.25">
      <c r="A65" t="str">
        <f t="shared" si="0"/>
        <v>Jun-20216</v>
      </c>
      <c r="B65" s="72" t="s">
        <v>94</v>
      </c>
      <c r="C65" s="72">
        <v>2021</v>
      </c>
      <c r="D65" s="72" t="s">
        <v>131</v>
      </c>
      <c r="E65" s="36">
        <v>44353</v>
      </c>
      <c r="F65" s="72">
        <v>6</v>
      </c>
    </row>
    <row r="66" spans="1:6" x14ac:dyDescent="0.25">
      <c r="A66" t="str">
        <f t="shared" si="0"/>
        <v>Jun-20217</v>
      </c>
      <c r="B66" s="72" t="s">
        <v>94</v>
      </c>
      <c r="C66" s="72">
        <v>2021</v>
      </c>
      <c r="D66" s="72" t="s">
        <v>131</v>
      </c>
      <c r="E66" s="36">
        <v>44354</v>
      </c>
      <c r="F66" s="72">
        <v>7</v>
      </c>
    </row>
    <row r="67" spans="1:6" x14ac:dyDescent="0.25">
      <c r="A67" t="str">
        <f t="shared" si="0"/>
        <v>Jun-20218</v>
      </c>
      <c r="B67" s="72" t="s">
        <v>94</v>
      </c>
      <c r="C67" s="72">
        <v>2021</v>
      </c>
      <c r="D67" s="72" t="s">
        <v>131</v>
      </c>
      <c r="E67" s="36">
        <v>44355</v>
      </c>
      <c r="F67" s="72">
        <v>8</v>
      </c>
    </row>
    <row r="68" spans="1:6" x14ac:dyDescent="0.25">
      <c r="A68" t="str">
        <f t="shared" si="0"/>
        <v>Jun-20219</v>
      </c>
      <c r="B68" s="72" t="s">
        <v>94</v>
      </c>
      <c r="C68" s="72">
        <v>2021</v>
      </c>
      <c r="D68" s="72" t="s">
        <v>131</v>
      </c>
      <c r="E68" s="36">
        <v>44356</v>
      </c>
      <c r="F68" s="72">
        <v>9</v>
      </c>
    </row>
    <row r="69" spans="1:6" x14ac:dyDescent="0.25">
      <c r="A69" t="str">
        <f t="shared" si="0"/>
        <v>Jun-202110</v>
      </c>
      <c r="B69" s="72" t="s">
        <v>94</v>
      </c>
      <c r="C69" s="72">
        <v>2021</v>
      </c>
      <c r="D69" s="72" t="s">
        <v>131</v>
      </c>
      <c r="E69" s="36">
        <v>44357</v>
      </c>
      <c r="F69" s="72">
        <v>10</v>
      </c>
    </row>
    <row r="70" spans="1:6" x14ac:dyDescent="0.25">
      <c r="A70" t="str">
        <f t="shared" ref="A70:A133" si="2">D70&amp;F70</f>
        <v>Jun-202111</v>
      </c>
      <c r="B70" s="72" t="s">
        <v>94</v>
      </c>
      <c r="C70" s="72">
        <v>2021</v>
      </c>
      <c r="D70" s="72" t="s">
        <v>131</v>
      </c>
      <c r="E70" s="36">
        <v>44358</v>
      </c>
      <c r="F70" s="72">
        <v>11</v>
      </c>
    </row>
    <row r="71" spans="1:6" x14ac:dyDescent="0.25">
      <c r="A71" t="str">
        <f t="shared" si="2"/>
        <v>Jun-202112</v>
      </c>
      <c r="B71" s="72" t="s">
        <v>94</v>
      </c>
      <c r="C71" s="72">
        <v>2021</v>
      </c>
      <c r="D71" s="72" t="s">
        <v>131</v>
      </c>
      <c r="E71" s="36">
        <v>44359</v>
      </c>
      <c r="F71" s="72">
        <v>12</v>
      </c>
    </row>
    <row r="72" spans="1:6" x14ac:dyDescent="0.25">
      <c r="A72" t="str">
        <f t="shared" si="2"/>
        <v>Jun-202113</v>
      </c>
      <c r="B72" s="72" t="s">
        <v>94</v>
      </c>
      <c r="C72" s="72">
        <v>2021</v>
      </c>
      <c r="D72" s="72" t="s">
        <v>131</v>
      </c>
      <c r="E72" s="36">
        <v>44360</v>
      </c>
      <c r="F72" s="72">
        <v>13</v>
      </c>
    </row>
    <row r="73" spans="1:6" x14ac:dyDescent="0.25">
      <c r="A73" t="str">
        <f t="shared" si="2"/>
        <v>Jun-202114</v>
      </c>
      <c r="B73" s="72" t="s">
        <v>94</v>
      </c>
      <c r="C73" s="72">
        <v>2021</v>
      </c>
      <c r="D73" s="72" t="s">
        <v>131</v>
      </c>
      <c r="E73" s="36">
        <v>44361</v>
      </c>
      <c r="F73" s="72">
        <v>14</v>
      </c>
    </row>
    <row r="74" spans="1:6" x14ac:dyDescent="0.25">
      <c r="A74" t="str">
        <f t="shared" si="2"/>
        <v>Jun-202115</v>
      </c>
      <c r="B74" s="72" t="s">
        <v>94</v>
      </c>
      <c r="C74" s="72">
        <v>2021</v>
      </c>
      <c r="D74" s="72" t="s">
        <v>131</v>
      </c>
      <c r="E74" s="36">
        <v>44362</v>
      </c>
      <c r="F74" s="72">
        <v>15</v>
      </c>
    </row>
    <row r="75" spans="1:6" x14ac:dyDescent="0.25">
      <c r="A75" t="str">
        <f t="shared" si="2"/>
        <v>Jun-202116</v>
      </c>
      <c r="B75" s="72" t="s">
        <v>94</v>
      </c>
      <c r="C75" s="72">
        <v>2021</v>
      </c>
      <c r="D75" s="72" t="s">
        <v>131</v>
      </c>
      <c r="E75" s="36">
        <v>44363</v>
      </c>
      <c r="F75" s="72">
        <v>16</v>
      </c>
    </row>
    <row r="76" spans="1:6" x14ac:dyDescent="0.25">
      <c r="A76" t="str">
        <f t="shared" si="2"/>
        <v>Jun-202117</v>
      </c>
      <c r="B76" s="72" t="s">
        <v>94</v>
      </c>
      <c r="C76" s="72">
        <v>2021</v>
      </c>
      <c r="D76" s="72" t="s">
        <v>131</v>
      </c>
      <c r="E76" s="36">
        <v>44364</v>
      </c>
      <c r="F76" s="72">
        <v>17</v>
      </c>
    </row>
    <row r="77" spans="1:6" x14ac:dyDescent="0.25">
      <c r="A77" t="str">
        <f t="shared" si="2"/>
        <v>Jun-202118</v>
      </c>
      <c r="B77" s="72" t="s">
        <v>94</v>
      </c>
      <c r="C77" s="72">
        <v>2021</v>
      </c>
      <c r="D77" s="72" t="s">
        <v>131</v>
      </c>
      <c r="E77" s="36">
        <v>44365</v>
      </c>
      <c r="F77" s="72">
        <v>18</v>
      </c>
    </row>
    <row r="78" spans="1:6" x14ac:dyDescent="0.25">
      <c r="A78" t="str">
        <f t="shared" si="2"/>
        <v>Jun-202119</v>
      </c>
      <c r="B78" s="72" t="s">
        <v>94</v>
      </c>
      <c r="C78" s="72">
        <v>2021</v>
      </c>
      <c r="D78" s="72" t="s">
        <v>131</v>
      </c>
      <c r="E78" s="36">
        <v>44366</v>
      </c>
      <c r="F78" s="72">
        <v>19</v>
      </c>
    </row>
    <row r="79" spans="1:6" x14ac:dyDescent="0.25">
      <c r="A79" t="str">
        <f t="shared" si="2"/>
        <v>Jun-202120</v>
      </c>
      <c r="B79" s="72" t="s">
        <v>94</v>
      </c>
      <c r="C79" s="72">
        <v>2021</v>
      </c>
      <c r="D79" s="72" t="s">
        <v>131</v>
      </c>
      <c r="E79" s="36">
        <v>44367</v>
      </c>
      <c r="F79" s="72">
        <v>20</v>
      </c>
    </row>
    <row r="80" spans="1:6" x14ac:dyDescent="0.25">
      <c r="A80" t="str">
        <f t="shared" si="2"/>
        <v>Jun-202121</v>
      </c>
      <c r="B80" s="72" t="s">
        <v>94</v>
      </c>
      <c r="C80" s="72">
        <v>2021</v>
      </c>
      <c r="D80" s="72" t="s">
        <v>131</v>
      </c>
      <c r="E80" s="36">
        <v>44368</v>
      </c>
      <c r="F80" s="72">
        <v>21</v>
      </c>
    </row>
    <row r="81" spans="1:6" x14ac:dyDescent="0.25">
      <c r="A81" t="str">
        <f t="shared" si="2"/>
        <v>Jun-202122</v>
      </c>
      <c r="B81" s="72" t="s">
        <v>94</v>
      </c>
      <c r="C81" s="72">
        <v>2021</v>
      </c>
      <c r="D81" s="72" t="s">
        <v>131</v>
      </c>
      <c r="E81" s="36">
        <v>44369</v>
      </c>
      <c r="F81" s="72">
        <v>22</v>
      </c>
    </row>
    <row r="82" spans="1:6" x14ac:dyDescent="0.25">
      <c r="A82" t="str">
        <f t="shared" si="2"/>
        <v>Jun-202123</v>
      </c>
      <c r="B82" s="72" t="s">
        <v>94</v>
      </c>
      <c r="C82" s="72">
        <v>2021</v>
      </c>
      <c r="D82" s="72" t="s">
        <v>131</v>
      </c>
      <c r="E82" s="36">
        <v>44370</v>
      </c>
      <c r="F82" s="72">
        <v>23</v>
      </c>
    </row>
    <row r="83" spans="1:6" x14ac:dyDescent="0.25">
      <c r="A83" t="str">
        <f t="shared" si="2"/>
        <v>Jun-202124</v>
      </c>
      <c r="B83" s="72" t="s">
        <v>94</v>
      </c>
      <c r="C83" s="72">
        <v>2021</v>
      </c>
      <c r="D83" s="72" t="s">
        <v>131</v>
      </c>
      <c r="E83" s="36">
        <v>44371</v>
      </c>
      <c r="F83" s="72">
        <v>24</v>
      </c>
    </row>
    <row r="84" spans="1:6" x14ac:dyDescent="0.25">
      <c r="A84" t="str">
        <f t="shared" si="2"/>
        <v>Jun-202125</v>
      </c>
      <c r="B84" s="72" t="s">
        <v>94</v>
      </c>
      <c r="C84" s="72">
        <v>2021</v>
      </c>
      <c r="D84" s="72" t="s">
        <v>131</v>
      </c>
      <c r="E84" s="36">
        <v>44372</v>
      </c>
      <c r="F84" s="72">
        <v>25</v>
      </c>
    </row>
    <row r="85" spans="1:6" x14ac:dyDescent="0.25">
      <c r="A85" t="str">
        <f t="shared" si="2"/>
        <v>Jun-202126</v>
      </c>
      <c r="B85" s="72" t="s">
        <v>94</v>
      </c>
      <c r="C85" s="72">
        <v>2021</v>
      </c>
      <c r="D85" s="72" t="s">
        <v>131</v>
      </c>
      <c r="E85" s="36">
        <v>44373</v>
      </c>
      <c r="F85" s="72">
        <v>26</v>
      </c>
    </row>
    <row r="86" spans="1:6" x14ac:dyDescent="0.25">
      <c r="A86" t="str">
        <f t="shared" si="2"/>
        <v>Jun-202127</v>
      </c>
      <c r="B86" s="72" t="s">
        <v>94</v>
      </c>
      <c r="C86" s="72">
        <v>2021</v>
      </c>
      <c r="D86" s="72" t="s">
        <v>131</v>
      </c>
      <c r="E86" s="36">
        <v>44374</v>
      </c>
      <c r="F86" s="72">
        <v>27</v>
      </c>
    </row>
    <row r="87" spans="1:6" x14ac:dyDescent="0.25">
      <c r="A87" t="str">
        <f t="shared" si="2"/>
        <v>Jun-202128</v>
      </c>
      <c r="B87" s="72" t="s">
        <v>94</v>
      </c>
      <c r="C87" s="72">
        <v>2021</v>
      </c>
      <c r="D87" s="72" t="s">
        <v>131</v>
      </c>
      <c r="E87" s="36">
        <v>44375</v>
      </c>
      <c r="F87" s="72">
        <v>28</v>
      </c>
    </row>
    <row r="88" spans="1:6" x14ac:dyDescent="0.25">
      <c r="A88" t="str">
        <f t="shared" si="2"/>
        <v>Jun-202129</v>
      </c>
      <c r="B88" s="72" t="s">
        <v>94</v>
      </c>
      <c r="C88" s="72">
        <v>2021</v>
      </c>
      <c r="D88" s="72" t="s">
        <v>131</v>
      </c>
      <c r="E88" s="36">
        <v>44376</v>
      </c>
      <c r="F88" s="72">
        <v>29</v>
      </c>
    </row>
    <row r="89" spans="1:6" x14ac:dyDescent="0.25">
      <c r="A89" t="str">
        <f t="shared" si="2"/>
        <v>Jun-202130</v>
      </c>
      <c r="B89" s="72" t="s">
        <v>94</v>
      </c>
      <c r="C89" s="72">
        <v>2021</v>
      </c>
      <c r="D89" s="72" t="s">
        <v>131</v>
      </c>
      <c r="E89" s="36">
        <v>44377</v>
      </c>
      <c r="F89" s="72">
        <v>30</v>
      </c>
    </row>
    <row r="90" spans="1:6" x14ac:dyDescent="0.25">
      <c r="A90" t="str">
        <f t="shared" si="2"/>
        <v>Jul-20211</v>
      </c>
      <c r="B90" s="72" t="s">
        <v>95</v>
      </c>
      <c r="C90" s="72">
        <v>2021</v>
      </c>
      <c r="D90" s="72" t="s">
        <v>132</v>
      </c>
      <c r="E90" s="36">
        <v>44378</v>
      </c>
      <c r="F90" s="72">
        <v>1</v>
      </c>
    </row>
    <row r="91" spans="1:6" x14ac:dyDescent="0.25">
      <c r="A91" t="str">
        <f t="shared" si="2"/>
        <v>Jul-20212</v>
      </c>
      <c r="B91" s="72" t="s">
        <v>95</v>
      </c>
      <c r="C91" s="72">
        <v>2021</v>
      </c>
      <c r="D91" s="72" t="s">
        <v>132</v>
      </c>
      <c r="E91" s="36">
        <v>44379</v>
      </c>
      <c r="F91" s="72">
        <v>2</v>
      </c>
    </row>
    <row r="92" spans="1:6" x14ac:dyDescent="0.25">
      <c r="A92" t="str">
        <f t="shared" si="2"/>
        <v>Jul-20213</v>
      </c>
      <c r="B92" s="72" t="s">
        <v>95</v>
      </c>
      <c r="C92" s="72">
        <v>2021</v>
      </c>
      <c r="D92" s="72" t="s">
        <v>132</v>
      </c>
      <c r="E92" s="36">
        <v>44380</v>
      </c>
      <c r="F92" s="72">
        <v>3</v>
      </c>
    </row>
    <row r="93" spans="1:6" x14ac:dyDescent="0.25">
      <c r="A93" t="str">
        <f t="shared" si="2"/>
        <v>Jul-20214</v>
      </c>
      <c r="B93" s="72" t="s">
        <v>95</v>
      </c>
      <c r="C93" s="72">
        <v>2021</v>
      </c>
      <c r="D93" s="72" t="s">
        <v>132</v>
      </c>
      <c r="E93" s="36">
        <v>44381</v>
      </c>
      <c r="F93" s="72">
        <v>4</v>
      </c>
    </row>
    <row r="94" spans="1:6" x14ac:dyDescent="0.25">
      <c r="A94" t="str">
        <f t="shared" si="2"/>
        <v>Jul-20215</v>
      </c>
      <c r="B94" s="72" t="s">
        <v>95</v>
      </c>
      <c r="C94" s="72">
        <v>2021</v>
      </c>
      <c r="D94" s="72" t="s">
        <v>132</v>
      </c>
      <c r="E94" s="36">
        <v>44382</v>
      </c>
      <c r="F94" s="72">
        <v>5</v>
      </c>
    </row>
    <row r="95" spans="1:6" x14ac:dyDescent="0.25">
      <c r="A95" t="str">
        <f t="shared" si="2"/>
        <v>Jul-20216</v>
      </c>
      <c r="B95" s="72" t="s">
        <v>95</v>
      </c>
      <c r="C95" s="72">
        <v>2021</v>
      </c>
      <c r="D95" s="72" t="s">
        <v>132</v>
      </c>
      <c r="E95" s="36">
        <v>44383</v>
      </c>
      <c r="F95" s="72">
        <v>6</v>
      </c>
    </row>
    <row r="96" spans="1:6" x14ac:dyDescent="0.25">
      <c r="A96" t="str">
        <f t="shared" si="2"/>
        <v>Jul-20217</v>
      </c>
      <c r="B96" s="72" t="s">
        <v>95</v>
      </c>
      <c r="C96" s="72">
        <v>2021</v>
      </c>
      <c r="D96" s="72" t="s">
        <v>132</v>
      </c>
      <c r="E96" s="36">
        <v>44384</v>
      </c>
      <c r="F96" s="72">
        <v>7</v>
      </c>
    </row>
    <row r="97" spans="1:6" x14ac:dyDescent="0.25">
      <c r="A97" t="str">
        <f t="shared" si="2"/>
        <v>Jul-20218</v>
      </c>
      <c r="B97" s="72" t="s">
        <v>95</v>
      </c>
      <c r="C97" s="72">
        <v>2021</v>
      </c>
      <c r="D97" s="72" t="s">
        <v>132</v>
      </c>
      <c r="E97" s="36">
        <v>44385</v>
      </c>
      <c r="F97" s="72">
        <v>8</v>
      </c>
    </row>
    <row r="98" spans="1:6" x14ac:dyDescent="0.25">
      <c r="A98" t="str">
        <f t="shared" si="2"/>
        <v>Jul-20219</v>
      </c>
      <c r="B98" s="72" t="s">
        <v>95</v>
      </c>
      <c r="C98" s="72">
        <v>2021</v>
      </c>
      <c r="D98" s="72" t="s">
        <v>132</v>
      </c>
      <c r="E98" s="36">
        <v>44386</v>
      </c>
      <c r="F98" s="72">
        <v>9</v>
      </c>
    </row>
    <row r="99" spans="1:6" x14ac:dyDescent="0.25">
      <c r="A99" t="str">
        <f t="shared" si="2"/>
        <v>Jul-202110</v>
      </c>
      <c r="B99" s="72" t="s">
        <v>95</v>
      </c>
      <c r="C99" s="72">
        <v>2021</v>
      </c>
      <c r="D99" s="72" t="s">
        <v>132</v>
      </c>
      <c r="E99" s="36">
        <v>44387</v>
      </c>
      <c r="F99" s="72">
        <v>10</v>
      </c>
    </row>
    <row r="100" spans="1:6" x14ac:dyDescent="0.25">
      <c r="A100" t="str">
        <f t="shared" si="2"/>
        <v>Jul-202111</v>
      </c>
      <c r="B100" s="72" t="s">
        <v>95</v>
      </c>
      <c r="C100" s="72">
        <v>2021</v>
      </c>
      <c r="D100" s="72" t="s">
        <v>132</v>
      </c>
      <c r="E100" s="36">
        <v>44388</v>
      </c>
      <c r="F100" s="72">
        <v>11</v>
      </c>
    </row>
    <row r="101" spans="1:6" x14ac:dyDescent="0.25">
      <c r="A101" t="str">
        <f t="shared" si="2"/>
        <v>Jul-202112</v>
      </c>
      <c r="B101" s="72" t="s">
        <v>95</v>
      </c>
      <c r="C101" s="72">
        <v>2021</v>
      </c>
      <c r="D101" s="72" t="s">
        <v>132</v>
      </c>
      <c r="E101" s="36">
        <v>44389</v>
      </c>
      <c r="F101" s="72">
        <v>12</v>
      </c>
    </row>
    <row r="102" spans="1:6" x14ac:dyDescent="0.25">
      <c r="A102" t="str">
        <f t="shared" si="2"/>
        <v>Jul-202113</v>
      </c>
      <c r="B102" s="72" t="s">
        <v>95</v>
      </c>
      <c r="C102" s="72">
        <v>2021</v>
      </c>
      <c r="D102" s="72" t="s">
        <v>132</v>
      </c>
      <c r="E102" s="36">
        <v>44390</v>
      </c>
      <c r="F102" s="72">
        <v>13</v>
      </c>
    </row>
    <row r="103" spans="1:6" x14ac:dyDescent="0.25">
      <c r="A103" t="str">
        <f t="shared" si="2"/>
        <v>Jul-202114</v>
      </c>
      <c r="B103" s="72" t="s">
        <v>95</v>
      </c>
      <c r="C103" s="72">
        <v>2021</v>
      </c>
      <c r="D103" s="72" t="s">
        <v>132</v>
      </c>
      <c r="E103" s="36">
        <v>44391</v>
      </c>
      <c r="F103" s="72">
        <v>14</v>
      </c>
    </row>
    <row r="104" spans="1:6" x14ac:dyDescent="0.25">
      <c r="A104" t="str">
        <f t="shared" si="2"/>
        <v>Jul-202115</v>
      </c>
      <c r="B104" s="72" t="s">
        <v>95</v>
      </c>
      <c r="C104" s="72">
        <v>2021</v>
      </c>
      <c r="D104" s="72" t="s">
        <v>132</v>
      </c>
      <c r="E104" s="36">
        <v>44392</v>
      </c>
      <c r="F104" s="72">
        <v>15</v>
      </c>
    </row>
    <row r="105" spans="1:6" x14ac:dyDescent="0.25">
      <c r="A105" t="str">
        <f t="shared" si="2"/>
        <v>Jul-202116</v>
      </c>
      <c r="B105" s="72" t="s">
        <v>95</v>
      </c>
      <c r="C105" s="72">
        <v>2021</v>
      </c>
      <c r="D105" s="72" t="s">
        <v>132</v>
      </c>
      <c r="E105" s="36">
        <v>44393</v>
      </c>
      <c r="F105" s="72">
        <v>16</v>
      </c>
    </row>
    <row r="106" spans="1:6" x14ac:dyDescent="0.25">
      <c r="A106" t="str">
        <f t="shared" si="2"/>
        <v>Jul-202117</v>
      </c>
      <c r="B106" s="72" t="s">
        <v>95</v>
      </c>
      <c r="C106" s="72">
        <v>2021</v>
      </c>
      <c r="D106" s="72" t="s">
        <v>132</v>
      </c>
      <c r="E106" s="36">
        <v>44394</v>
      </c>
      <c r="F106" s="72">
        <v>17</v>
      </c>
    </row>
    <row r="107" spans="1:6" x14ac:dyDescent="0.25">
      <c r="A107" t="str">
        <f t="shared" si="2"/>
        <v>Jul-202118</v>
      </c>
      <c r="B107" s="72" t="s">
        <v>95</v>
      </c>
      <c r="C107" s="72">
        <v>2021</v>
      </c>
      <c r="D107" s="72" t="s">
        <v>132</v>
      </c>
      <c r="E107" s="36">
        <v>44395</v>
      </c>
      <c r="F107" s="72">
        <v>18</v>
      </c>
    </row>
    <row r="108" spans="1:6" x14ac:dyDescent="0.25">
      <c r="A108" t="str">
        <f t="shared" si="2"/>
        <v>Jul-202119</v>
      </c>
      <c r="B108" s="72" t="s">
        <v>95</v>
      </c>
      <c r="C108" s="72">
        <v>2021</v>
      </c>
      <c r="D108" s="72" t="s">
        <v>132</v>
      </c>
      <c r="E108" s="36">
        <v>44396</v>
      </c>
      <c r="F108" s="72">
        <v>19</v>
      </c>
    </row>
    <row r="109" spans="1:6" x14ac:dyDescent="0.25">
      <c r="A109" t="str">
        <f t="shared" si="2"/>
        <v>Jul-202120</v>
      </c>
      <c r="B109" s="72" t="s">
        <v>95</v>
      </c>
      <c r="C109" s="72">
        <v>2021</v>
      </c>
      <c r="D109" s="72" t="s">
        <v>132</v>
      </c>
      <c r="E109" s="36">
        <v>44397</v>
      </c>
      <c r="F109" s="72">
        <v>20</v>
      </c>
    </row>
    <row r="110" spans="1:6" x14ac:dyDescent="0.25">
      <c r="A110" t="str">
        <f t="shared" si="2"/>
        <v>Jul-202121</v>
      </c>
      <c r="B110" s="72" t="s">
        <v>95</v>
      </c>
      <c r="C110" s="72">
        <v>2021</v>
      </c>
      <c r="D110" s="72" t="s">
        <v>132</v>
      </c>
      <c r="E110" s="36">
        <v>44398</v>
      </c>
      <c r="F110" s="72">
        <v>21</v>
      </c>
    </row>
    <row r="111" spans="1:6" x14ac:dyDescent="0.25">
      <c r="A111" t="str">
        <f t="shared" si="2"/>
        <v>Jul-202122</v>
      </c>
      <c r="B111" s="72" t="s">
        <v>95</v>
      </c>
      <c r="C111" s="72">
        <v>2021</v>
      </c>
      <c r="D111" s="72" t="s">
        <v>132</v>
      </c>
      <c r="E111" s="36">
        <v>44399</v>
      </c>
      <c r="F111" s="72">
        <v>22</v>
      </c>
    </row>
    <row r="112" spans="1:6" x14ac:dyDescent="0.25">
      <c r="A112" t="str">
        <f t="shared" si="2"/>
        <v>Jul-202123</v>
      </c>
      <c r="B112" s="72" t="s">
        <v>95</v>
      </c>
      <c r="C112" s="72">
        <v>2021</v>
      </c>
      <c r="D112" s="72" t="s">
        <v>132</v>
      </c>
      <c r="E112" s="36">
        <v>44400</v>
      </c>
      <c r="F112" s="72">
        <v>23</v>
      </c>
    </row>
    <row r="113" spans="1:6" x14ac:dyDescent="0.25">
      <c r="A113" t="str">
        <f t="shared" si="2"/>
        <v>Jul-202124</v>
      </c>
      <c r="B113" s="72" t="s">
        <v>95</v>
      </c>
      <c r="C113" s="72">
        <v>2021</v>
      </c>
      <c r="D113" s="72" t="s">
        <v>132</v>
      </c>
      <c r="E113" s="36">
        <v>44401</v>
      </c>
      <c r="F113" s="72">
        <v>24</v>
      </c>
    </row>
    <row r="114" spans="1:6" x14ac:dyDescent="0.25">
      <c r="A114" t="str">
        <f t="shared" si="2"/>
        <v>Jul-202125</v>
      </c>
      <c r="B114" s="72" t="s">
        <v>95</v>
      </c>
      <c r="C114" s="72">
        <v>2021</v>
      </c>
      <c r="D114" s="72" t="s">
        <v>132</v>
      </c>
      <c r="E114" s="36">
        <v>44402</v>
      </c>
      <c r="F114" s="72">
        <v>25</v>
      </c>
    </row>
    <row r="115" spans="1:6" x14ac:dyDescent="0.25">
      <c r="A115" t="str">
        <f t="shared" si="2"/>
        <v>Jul-202126</v>
      </c>
      <c r="B115" s="72" t="s">
        <v>95</v>
      </c>
      <c r="C115" s="72">
        <v>2021</v>
      </c>
      <c r="D115" s="72" t="s">
        <v>132</v>
      </c>
      <c r="E115" s="36">
        <v>44403</v>
      </c>
      <c r="F115" s="72">
        <v>26</v>
      </c>
    </row>
    <row r="116" spans="1:6" x14ac:dyDescent="0.25">
      <c r="A116" t="str">
        <f t="shared" si="2"/>
        <v>Jul-202127</v>
      </c>
      <c r="B116" s="72" t="s">
        <v>95</v>
      </c>
      <c r="C116" s="72">
        <v>2021</v>
      </c>
      <c r="D116" s="72" t="s">
        <v>132</v>
      </c>
      <c r="E116" s="36">
        <v>44404</v>
      </c>
      <c r="F116" s="72">
        <v>27</v>
      </c>
    </row>
    <row r="117" spans="1:6" x14ac:dyDescent="0.25">
      <c r="A117" t="str">
        <f t="shared" si="2"/>
        <v>Jul-202128</v>
      </c>
      <c r="B117" s="72" t="s">
        <v>95</v>
      </c>
      <c r="C117" s="72">
        <v>2021</v>
      </c>
      <c r="D117" s="72" t="s">
        <v>132</v>
      </c>
      <c r="E117" s="36">
        <v>44405</v>
      </c>
      <c r="F117" s="72">
        <v>28</v>
      </c>
    </row>
    <row r="118" spans="1:6" x14ac:dyDescent="0.25">
      <c r="A118" t="str">
        <f t="shared" si="2"/>
        <v>Jul-202129</v>
      </c>
      <c r="B118" s="72" t="s">
        <v>95</v>
      </c>
      <c r="C118" s="72">
        <v>2021</v>
      </c>
      <c r="D118" s="72" t="s">
        <v>132</v>
      </c>
      <c r="E118" s="36">
        <v>44406</v>
      </c>
      <c r="F118" s="72">
        <v>29</v>
      </c>
    </row>
    <row r="119" spans="1:6" x14ac:dyDescent="0.25">
      <c r="A119" t="str">
        <f t="shared" si="2"/>
        <v>Jul-202130</v>
      </c>
      <c r="B119" s="72" t="s">
        <v>95</v>
      </c>
      <c r="C119" s="72">
        <v>2021</v>
      </c>
      <c r="D119" s="72" t="s">
        <v>132</v>
      </c>
      <c r="E119" s="36">
        <v>44407</v>
      </c>
      <c r="F119" s="72">
        <v>30</v>
      </c>
    </row>
    <row r="120" spans="1:6" x14ac:dyDescent="0.25">
      <c r="A120" t="str">
        <f t="shared" si="2"/>
        <v>Jul-202131</v>
      </c>
      <c r="B120" s="72" t="s">
        <v>95</v>
      </c>
      <c r="C120" s="72">
        <v>2021</v>
      </c>
      <c r="D120" s="72" t="s">
        <v>132</v>
      </c>
      <c r="E120" s="36">
        <v>44408</v>
      </c>
      <c r="F120" s="72">
        <v>31</v>
      </c>
    </row>
    <row r="121" spans="1:6" x14ac:dyDescent="0.25">
      <c r="A121" t="str">
        <f t="shared" si="2"/>
        <v>Aug-20211</v>
      </c>
      <c r="B121" s="72" t="s">
        <v>96</v>
      </c>
      <c r="C121" s="72">
        <v>2021</v>
      </c>
      <c r="D121" s="72" t="s">
        <v>133</v>
      </c>
      <c r="E121" s="36">
        <v>44409</v>
      </c>
      <c r="F121" s="72">
        <v>1</v>
      </c>
    </row>
    <row r="122" spans="1:6" x14ac:dyDescent="0.25">
      <c r="A122" t="str">
        <f t="shared" si="2"/>
        <v>Aug-20212</v>
      </c>
      <c r="B122" s="72" t="s">
        <v>96</v>
      </c>
      <c r="C122" s="72">
        <v>2021</v>
      </c>
      <c r="D122" s="72" t="s">
        <v>133</v>
      </c>
      <c r="E122" s="36">
        <v>44410</v>
      </c>
      <c r="F122" s="72">
        <v>2</v>
      </c>
    </row>
    <row r="123" spans="1:6" x14ac:dyDescent="0.25">
      <c r="A123" t="str">
        <f t="shared" si="2"/>
        <v>Aug-20213</v>
      </c>
      <c r="B123" s="72" t="s">
        <v>96</v>
      </c>
      <c r="C123" s="72">
        <v>2021</v>
      </c>
      <c r="D123" s="72" t="s">
        <v>133</v>
      </c>
      <c r="E123" s="36">
        <v>44411</v>
      </c>
      <c r="F123" s="72">
        <v>3</v>
      </c>
    </row>
    <row r="124" spans="1:6" x14ac:dyDescent="0.25">
      <c r="A124" t="str">
        <f t="shared" si="2"/>
        <v>Aug-20214</v>
      </c>
      <c r="B124" s="72" t="s">
        <v>96</v>
      </c>
      <c r="C124" s="72">
        <v>2021</v>
      </c>
      <c r="D124" s="72" t="s">
        <v>133</v>
      </c>
      <c r="E124" s="36">
        <v>44412</v>
      </c>
      <c r="F124" s="72">
        <v>4</v>
      </c>
    </row>
    <row r="125" spans="1:6" x14ac:dyDescent="0.25">
      <c r="A125" t="str">
        <f t="shared" si="2"/>
        <v>Aug-20215</v>
      </c>
      <c r="B125" s="72" t="s">
        <v>96</v>
      </c>
      <c r="C125" s="72">
        <v>2021</v>
      </c>
      <c r="D125" s="72" t="s">
        <v>133</v>
      </c>
      <c r="E125" s="36">
        <v>44413</v>
      </c>
      <c r="F125" s="72">
        <v>5</v>
      </c>
    </row>
    <row r="126" spans="1:6" x14ac:dyDescent="0.25">
      <c r="A126" t="str">
        <f t="shared" si="2"/>
        <v>Aug-20216</v>
      </c>
      <c r="B126" s="72" t="s">
        <v>96</v>
      </c>
      <c r="C126" s="72">
        <v>2021</v>
      </c>
      <c r="D126" s="72" t="s">
        <v>133</v>
      </c>
      <c r="E126" s="36">
        <v>44414</v>
      </c>
      <c r="F126" s="72">
        <v>6</v>
      </c>
    </row>
    <row r="127" spans="1:6" x14ac:dyDescent="0.25">
      <c r="A127" t="str">
        <f t="shared" si="2"/>
        <v>Aug-20217</v>
      </c>
      <c r="B127" s="72" t="s">
        <v>96</v>
      </c>
      <c r="C127" s="72">
        <v>2021</v>
      </c>
      <c r="D127" s="72" t="s">
        <v>133</v>
      </c>
      <c r="E127" s="36">
        <v>44415</v>
      </c>
      <c r="F127" s="72">
        <v>7</v>
      </c>
    </row>
    <row r="128" spans="1:6" x14ac:dyDescent="0.25">
      <c r="A128" t="str">
        <f t="shared" si="2"/>
        <v>Aug-20218</v>
      </c>
      <c r="B128" s="72" t="s">
        <v>96</v>
      </c>
      <c r="C128" s="72">
        <v>2021</v>
      </c>
      <c r="D128" s="72" t="s">
        <v>133</v>
      </c>
      <c r="E128" s="36">
        <v>44416</v>
      </c>
      <c r="F128" s="72">
        <v>8</v>
      </c>
    </row>
    <row r="129" spans="1:6" x14ac:dyDescent="0.25">
      <c r="A129" t="str">
        <f t="shared" si="2"/>
        <v>Aug-20219</v>
      </c>
      <c r="B129" s="72" t="s">
        <v>96</v>
      </c>
      <c r="C129" s="72">
        <v>2021</v>
      </c>
      <c r="D129" s="72" t="s">
        <v>133</v>
      </c>
      <c r="E129" s="36">
        <v>44417</v>
      </c>
      <c r="F129" s="72">
        <v>9</v>
      </c>
    </row>
    <row r="130" spans="1:6" x14ac:dyDescent="0.25">
      <c r="A130" t="str">
        <f t="shared" si="2"/>
        <v>Aug-202110</v>
      </c>
      <c r="B130" s="72" t="s">
        <v>96</v>
      </c>
      <c r="C130" s="72">
        <v>2021</v>
      </c>
      <c r="D130" s="72" t="s">
        <v>133</v>
      </c>
      <c r="E130" s="36">
        <v>44418</v>
      </c>
      <c r="F130" s="72">
        <v>10</v>
      </c>
    </row>
    <row r="131" spans="1:6" x14ac:dyDescent="0.25">
      <c r="A131" t="str">
        <f t="shared" si="2"/>
        <v>Aug-202111</v>
      </c>
      <c r="B131" s="72" t="s">
        <v>96</v>
      </c>
      <c r="C131" s="72">
        <v>2021</v>
      </c>
      <c r="D131" s="72" t="s">
        <v>133</v>
      </c>
      <c r="E131" s="36">
        <v>44419</v>
      </c>
      <c r="F131" s="72">
        <v>11</v>
      </c>
    </row>
    <row r="132" spans="1:6" x14ac:dyDescent="0.25">
      <c r="A132" t="str">
        <f t="shared" si="2"/>
        <v>Aug-202112</v>
      </c>
      <c r="B132" s="72" t="s">
        <v>96</v>
      </c>
      <c r="C132" s="72">
        <v>2021</v>
      </c>
      <c r="D132" s="72" t="s">
        <v>133</v>
      </c>
      <c r="E132" s="36">
        <v>44420</v>
      </c>
      <c r="F132" s="72">
        <v>12</v>
      </c>
    </row>
    <row r="133" spans="1:6" x14ac:dyDescent="0.25">
      <c r="A133" t="str">
        <f t="shared" si="2"/>
        <v>Aug-202113</v>
      </c>
      <c r="B133" s="72" t="s">
        <v>96</v>
      </c>
      <c r="C133" s="72">
        <v>2021</v>
      </c>
      <c r="D133" s="72" t="s">
        <v>133</v>
      </c>
      <c r="E133" s="36">
        <v>44421</v>
      </c>
      <c r="F133" s="72">
        <v>13</v>
      </c>
    </row>
    <row r="134" spans="1:6" x14ac:dyDescent="0.25">
      <c r="A134" t="str">
        <f t="shared" ref="A134:A197" si="3">D134&amp;F134</f>
        <v>Aug-202114</v>
      </c>
      <c r="B134" s="72" t="s">
        <v>96</v>
      </c>
      <c r="C134" s="72">
        <v>2021</v>
      </c>
      <c r="D134" s="72" t="s">
        <v>133</v>
      </c>
      <c r="E134" s="36">
        <v>44422</v>
      </c>
      <c r="F134" s="72">
        <v>14</v>
      </c>
    </row>
    <row r="135" spans="1:6" x14ac:dyDescent="0.25">
      <c r="A135" t="str">
        <f t="shared" si="3"/>
        <v>Aug-202115</v>
      </c>
      <c r="B135" s="72" t="s">
        <v>96</v>
      </c>
      <c r="C135" s="72">
        <v>2021</v>
      </c>
      <c r="D135" s="72" t="s">
        <v>133</v>
      </c>
      <c r="E135" s="36">
        <v>44423</v>
      </c>
      <c r="F135" s="72">
        <v>15</v>
      </c>
    </row>
    <row r="136" spans="1:6" x14ac:dyDescent="0.25">
      <c r="A136" t="str">
        <f t="shared" si="3"/>
        <v>Aug-202116</v>
      </c>
      <c r="B136" s="72" t="s">
        <v>96</v>
      </c>
      <c r="C136" s="72">
        <v>2021</v>
      </c>
      <c r="D136" s="72" t="s">
        <v>133</v>
      </c>
      <c r="E136" s="36">
        <v>44424</v>
      </c>
      <c r="F136" s="72">
        <v>16</v>
      </c>
    </row>
    <row r="137" spans="1:6" x14ac:dyDescent="0.25">
      <c r="A137" t="str">
        <f t="shared" si="3"/>
        <v>Aug-202117</v>
      </c>
      <c r="B137" s="72" t="s">
        <v>96</v>
      </c>
      <c r="C137" s="72">
        <v>2021</v>
      </c>
      <c r="D137" s="72" t="s">
        <v>133</v>
      </c>
      <c r="E137" s="36">
        <v>44425</v>
      </c>
      <c r="F137" s="72">
        <v>17</v>
      </c>
    </row>
    <row r="138" spans="1:6" x14ac:dyDescent="0.25">
      <c r="A138" t="str">
        <f t="shared" si="3"/>
        <v>Aug-202118</v>
      </c>
      <c r="B138" s="72" t="s">
        <v>96</v>
      </c>
      <c r="C138" s="72">
        <v>2021</v>
      </c>
      <c r="D138" s="72" t="s">
        <v>133</v>
      </c>
      <c r="E138" s="36">
        <v>44426</v>
      </c>
      <c r="F138" s="72">
        <v>18</v>
      </c>
    </row>
    <row r="139" spans="1:6" x14ac:dyDescent="0.25">
      <c r="A139" t="str">
        <f t="shared" si="3"/>
        <v>Aug-202119</v>
      </c>
      <c r="B139" s="72" t="s">
        <v>96</v>
      </c>
      <c r="C139" s="72">
        <v>2021</v>
      </c>
      <c r="D139" s="72" t="s">
        <v>133</v>
      </c>
      <c r="E139" s="36">
        <v>44427</v>
      </c>
      <c r="F139" s="72">
        <v>19</v>
      </c>
    </row>
    <row r="140" spans="1:6" x14ac:dyDescent="0.25">
      <c r="A140" t="str">
        <f t="shared" si="3"/>
        <v>Aug-202120</v>
      </c>
      <c r="B140" s="72" t="s">
        <v>96</v>
      </c>
      <c r="C140" s="72">
        <v>2021</v>
      </c>
      <c r="D140" s="72" t="s">
        <v>133</v>
      </c>
      <c r="E140" s="36">
        <v>44428</v>
      </c>
      <c r="F140" s="72">
        <v>20</v>
      </c>
    </row>
    <row r="141" spans="1:6" x14ac:dyDescent="0.25">
      <c r="A141" t="str">
        <f t="shared" si="3"/>
        <v>Aug-202121</v>
      </c>
      <c r="B141" s="72" t="s">
        <v>96</v>
      </c>
      <c r="C141" s="72">
        <v>2021</v>
      </c>
      <c r="D141" s="72" t="s">
        <v>133</v>
      </c>
      <c r="E141" s="36">
        <v>44429</v>
      </c>
      <c r="F141" s="72">
        <v>21</v>
      </c>
    </row>
    <row r="142" spans="1:6" x14ac:dyDescent="0.25">
      <c r="A142" t="str">
        <f t="shared" si="3"/>
        <v>Aug-202122</v>
      </c>
      <c r="B142" s="72" t="s">
        <v>96</v>
      </c>
      <c r="C142" s="72">
        <v>2021</v>
      </c>
      <c r="D142" s="72" t="s">
        <v>133</v>
      </c>
      <c r="E142" s="36">
        <v>44430</v>
      </c>
      <c r="F142" s="72">
        <v>22</v>
      </c>
    </row>
    <row r="143" spans="1:6" x14ac:dyDescent="0.25">
      <c r="A143" t="str">
        <f t="shared" si="3"/>
        <v>Aug-202123</v>
      </c>
      <c r="B143" s="72" t="s">
        <v>96</v>
      </c>
      <c r="C143" s="72">
        <v>2021</v>
      </c>
      <c r="D143" s="72" t="s">
        <v>133</v>
      </c>
      <c r="E143" s="36">
        <v>44431</v>
      </c>
      <c r="F143" s="72">
        <v>23</v>
      </c>
    </row>
    <row r="144" spans="1:6" x14ac:dyDescent="0.25">
      <c r="A144" t="str">
        <f t="shared" si="3"/>
        <v>Aug-202124</v>
      </c>
      <c r="B144" s="72" t="s">
        <v>96</v>
      </c>
      <c r="C144" s="72">
        <v>2021</v>
      </c>
      <c r="D144" s="72" t="s">
        <v>133</v>
      </c>
      <c r="E144" s="36">
        <v>44432</v>
      </c>
      <c r="F144" s="72">
        <v>24</v>
      </c>
    </row>
    <row r="145" spans="1:6" x14ac:dyDescent="0.25">
      <c r="A145" t="str">
        <f t="shared" si="3"/>
        <v>Aug-202125</v>
      </c>
      <c r="B145" s="72" t="s">
        <v>96</v>
      </c>
      <c r="C145" s="72">
        <v>2021</v>
      </c>
      <c r="D145" s="72" t="s">
        <v>133</v>
      </c>
      <c r="E145" s="36">
        <v>44433</v>
      </c>
      <c r="F145" s="72">
        <v>25</v>
      </c>
    </row>
    <row r="146" spans="1:6" x14ac:dyDescent="0.25">
      <c r="A146" t="str">
        <f t="shared" si="3"/>
        <v>Aug-202126</v>
      </c>
      <c r="B146" s="72" t="s">
        <v>96</v>
      </c>
      <c r="C146" s="72">
        <v>2021</v>
      </c>
      <c r="D146" s="72" t="s">
        <v>133</v>
      </c>
      <c r="E146" s="36">
        <v>44434</v>
      </c>
      <c r="F146" s="72">
        <v>26</v>
      </c>
    </row>
    <row r="147" spans="1:6" x14ac:dyDescent="0.25">
      <c r="A147" t="str">
        <f t="shared" si="3"/>
        <v>Aug-202127</v>
      </c>
      <c r="B147" s="72" t="s">
        <v>96</v>
      </c>
      <c r="C147" s="72">
        <v>2021</v>
      </c>
      <c r="D147" s="72" t="s">
        <v>133</v>
      </c>
      <c r="E147" s="36">
        <v>44435</v>
      </c>
      <c r="F147" s="72">
        <v>27</v>
      </c>
    </row>
    <row r="148" spans="1:6" x14ac:dyDescent="0.25">
      <c r="A148" t="str">
        <f t="shared" si="3"/>
        <v>Aug-202128</v>
      </c>
      <c r="B148" s="72" t="s">
        <v>96</v>
      </c>
      <c r="C148" s="72">
        <v>2021</v>
      </c>
      <c r="D148" s="72" t="s">
        <v>133</v>
      </c>
      <c r="E148" s="36">
        <v>44436</v>
      </c>
      <c r="F148" s="72">
        <v>28</v>
      </c>
    </row>
    <row r="149" spans="1:6" x14ac:dyDescent="0.25">
      <c r="A149" t="str">
        <f t="shared" si="3"/>
        <v>Aug-202129</v>
      </c>
      <c r="B149" s="72" t="s">
        <v>96</v>
      </c>
      <c r="C149" s="72">
        <v>2021</v>
      </c>
      <c r="D149" s="72" t="s">
        <v>133</v>
      </c>
      <c r="E149" s="36">
        <v>44437</v>
      </c>
      <c r="F149" s="72">
        <v>29</v>
      </c>
    </row>
    <row r="150" spans="1:6" x14ac:dyDescent="0.25">
      <c r="A150" t="str">
        <f t="shared" si="3"/>
        <v>Aug-202130</v>
      </c>
      <c r="B150" s="72" t="s">
        <v>96</v>
      </c>
      <c r="C150" s="72">
        <v>2021</v>
      </c>
      <c r="D150" s="72" t="s">
        <v>133</v>
      </c>
      <c r="E150" s="36">
        <v>44438</v>
      </c>
      <c r="F150" s="72">
        <v>30</v>
      </c>
    </row>
    <row r="151" spans="1:6" x14ac:dyDescent="0.25">
      <c r="A151" t="str">
        <f t="shared" si="3"/>
        <v>Aug-202131</v>
      </c>
      <c r="B151" s="72" t="s">
        <v>96</v>
      </c>
      <c r="C151" s="72">
        <v>2021</v>
      </c>
      <c r="D151" s="72" t="s">
        <v>133</v>
      </c>
      <c r="E151" s="36">
        <v>44439</v>
      </c>
      <c r="F151" s="72">
        <v>31</v>
      </c>
    </row>
    <row r="152" spans="1:6" x14ac:dyDescent="0.25">
      <c r="A152" t="str">
        <f t="shared" si="3"/>
        <v>Sep-20211</v>
      </c>
      <c r="B152" s="72" t="s">
        <v>97</v>
      </c>
      <c r="C152" s="72">
        <v>2021</v>
      </c>
      <c r="D152" s="72" t="s">
        <v>134</v>
      </c>
      <c r="E152" s="36">
        <v>44440</v>
      </c>
      <c r="F152" s="72">
        <v>1</v>
      </c>
    </row>
    <row r="153" spans="1:6" x14ac:dyDescent="0.25">
      <c r="A153" t="str">
        <f t="shared" si="3"/>
        <v>Sep-20212</v>
      </c>
      <c r="B153" s="72" t="s">
        <v>97</v>
      </c>
      <c r="C153" s="72">
        <v>2021</v>
      </c>
      <c r="D153" s="72" t="s">
        <v>134</v>
      </c>
      <c r="E153" s="36">
        <v>44441</v>
      </c>
      <c r="F153" s="72">
        <v>2</v>
      </c>
    </row>
    <row r="154" spans="1:6" x14ac:dyDescent="0.25">
      <c r="A154" t="str">
        <f t="shared" si="3"/>
        <v>Sep-20213</v>
      </c>
      <c r="B154" s="72" t="s">
        <v>97</v>
      </c>
      <c r="C154" s="72">
        <v>2021</v>
      </c>
      <c r="D154" s="72" t="s">
        <v>134</v>
      </c>
      <c r="E154" s="36">
        <v>44442</v>
      </c>
      <c r="F154" s="72">
        <v>3</v>
      </c>
    </row>
    <row r="155" spans="1:6" x14ac:dyDescent="0.25">
      <c r="A155" t="str">
        <f t="shared" si="3"/>
        <v>Sep-20214</v>
      </c>
      <c r="B155" s="72" t="s">
        <v>97</v>
      </c>
      <c r="C155" s="72">
        <v>2021</v>
      </c>
      <c r="D155" s="72" t="s">
        <v>134</v>
      </c>
      <c r="E155" s="36">
        <v>44443</v>
      </c>
      <c r="F155" s="72">
        <v>4</v>
      </c>
    </row>
    <row r="156" spans="1:6" x14ac:dyDescent="0.25">
      <c r="A156" t="str">
        <f t="shared" si="3"/>
        <v>Sep-20215</v>
      </c>
      <c r="B156" s="72" t="s">
        <v>97</v>
      </c>
      <c r="C156" s="72">
        <v>2021</v>
      </c>
      <c r="D156" s="72" t="s">
        <v>134</v>
      </c>
      <c r="E156" s="36">
        <v>44444</v>
      </c>
      <c r="F156" s="72">
        <v>5</v>
      </c>
    </row>
    <row r="157" spans="1:6" x14ac:dyDescent="0.25">
      <c r="A157" t="str">
        <f t="shared" si="3"/>
        <v>Sep-20216</v>
      </c>
      <c r="B157" s="72" t="s">
        <v>97</v>
      </c>
      <c r="C157" s="72">
        <v>2021</v>
      </c>
      <c r="D157" s="72" t="s">
        <v>134</v>
      </c>
      <c r="E157" s="36">
        <v>44445</v>
      </c>
      <c r="F157" s="72">
        <v>6</v>
      </c>
    </row>
    <row r="158" spans="1:6" x14ac:dyDescent="0.25">
      <c r="A158" t="str">
        <f t="shared" si="3"/>
        <v>Sep-20217</v>
      </c>
      <c r="B158" s="72" t="s">
        <v>97</v>
      </c>
      <c r="C158" s="72">
        <v>2021</v>
      </c>
      <c r="D158" s="72" t="s">
        <v>134</v>
      </c>
      <c r="E158" s="36">
        <v>44446</v>
      </c>
      <c r="F158" s="72">
        <v>7</v>
      </c>
    </row>
    <row r="159" spans="1:6" x14ac:dyDescent="0.25">
      <c r="A159" t="str">
        <f t="shared" si="3"/>
        <v>Sep-20218</v>
      </c>
      <c r="B159" s="72" t="s">
        <v>97</v>
      </c>
      <c r="C159" s="72">
        <v>2021</v>
      </c>
      <c r="D159" s="72" t="s">
        <v>134</v>
      </c>
      <c r="E159" s="36">
        <v>44447</v>
      </c>
      <c r="F159" s="72">
        <v>8</v>
      </c>
    </row>
    <row r="160" spans="1:6" x14ac:dyDescent="0.25">
      <c r="A160" t="str">
        <f t="shared" si="3"/>
        <v>Sep-20219</v>
      </c>
      <c r="B160" s="72" t="s">
        <v>97</v>
      </c>
      <c r="C160" s="72">
        <v>2021</v>
      </c>
      <c r="D160" s="72" t="s">
        <v>134</v>
      </c>
      <c r="E160" s="36">
        <v>44448</v>
      </c>
      <c r="F160" s="72">
        <v>9</v>
      </c>
    </row>
    <row r="161" spans="1:6" x14ac:dyDescent="0.25">
      <c r="A161" t="str">
        <f t="shared" si="3"/>
        <v>Sep-202110</v>
      </c>
      <c r="B161" s="72" t="s">
        <v>97</v>
      </c>
      <c r="C161" s="72">
        <v>2021</v>
      </c>
      <c r="D161" s="72" t="s">
        <v>134</v>
      </c>
      <c r="E161" s="36">
        <v>44449</v>
      </c>
      <c r="F161" s="72">
        <v>10</v>
      </c>
    </row>
    <row r="162" spans="1:6" x14ac:dyDescent="0.25">
      <c r="A162" t="str">
        <f t="shared" si="3"/>
        <v>Sep-202111</v>
      </c>
      <c r="B162" s="72" t="s">
        <v>97</v>
      </c>
      <c r="C162" s="72">
        <v>2021</v>
      </c>
      <c r="D162" s="72" t="s">
        <v>134</v>
      </c>
      <c r="E162" s="36">
        <v>44450</v>
      </c>
      <c r="F162" s="72">
        <v>11</v>
      </c>
    </row>
    <row r="163" spans="1:6" x14ac:dyDescent="0.25">
      <c r="A163" t="str">
        <f t="shared" si="3"/>
        <v>Sep-202112</v>
      </c>
      <c r="B163" s="72" t="s">
        <v>97</v>
      </c>
      <c r="C163" s="72">
        <v>2021</v>
      </c>
      <c r="D163" s="72" t="s">
        <v>134</v>
      </c>
      <c r="E163" s="36">
        <v>44451</v>
      </c>
      <c r="F163" s="72">
        <v>12</v>
      </c>
    </row>
    <row r="164" spans="1:6" x14ac:dyDescent="0.25">
      <c r="A164" t="str">
        <f t="shared" si="3"/>
        <v>Sep-202113</v>
      </c>
      <c r="B164" s="72" t="s">
        <v>97</v>
      </c>
      <c r="C164" s="72">
        <v>2021</v>
      </c>
      <c r="D164" s="72" t="s">
        <v>134</v>
      </c>
      <c r="E164" s="36">
        <v>44452</v>
      </c>
      <c r="F164" s="72">
        <v>13</v>
      </c>
    </row>
    <row r="165" spans="1:6" x14ac:dyDescent="0.25">
      <c r="A165" t="str">
        <f t="shared" si="3"/>
        <v>Sep-202114</v>
      </c>
      <c r="B165" s="72" t="s">
        <v>97</v>
      </c>
      <c r="C165" s="72">
        <v>2021</v>
      </c>
      <c r="D165" s="72" t="s">
        <v>134</v>
      </c>
      <c r="E165" s="36">
        <v>44453</v>
      </c>
      <c r="F165" s="72">
        <v>14</v>
      </c>
    </row>
    <row r="166" spans="1:6" x14ac:dyDescent="0.25">
      <c r="A166" t="str">
        <f t="shared" si="3"/>
        <v>Sep-202115</v>
      </c>
      <c r="B166" s="72" t="s">
        <v>97</v>
      </c>
      <c r="C166" s="72">
        <v>2021</v>
      </c>
      <c r="D166" s="72" t="s">
        <v>134</v>
      </c>
      <c r="E166" s="36">
        <v>44454</v>
      </c>
      <c r="F166" s="72">
        <v>15</v>
      </c>
    </row>
    <row r="167" spans="1:6" x14ac:dyDescent="0.25">
      <c r="A167" t="str">
        <f t="shared" si="3"/>
        <v>Sep-202116</v>
      </c>
      <c r="B167" s="72" t="s">
        <v>97</v>
      </c>
      <c r="C167" s="72">
        <v>2021</v>
      </c>
      <c r="D167" s="72" t="s">
        <v>134</v>
      </c>
      <c r="E167" s="36">
        <v>44455</v>
      </c>
      <c r="F167" s="72">
        <v>16</v>
      </c>
    </row>
    <row r="168" spans="1:6" x14ac:dyDescent="0.25">
      <c r="A168" t="str">
        <f t="shared" si="3"/>
        <v>Sep-202117</v>
      </c>
      <c r="B168" s="72" t="s">
        <v>97</v>
      </c>
      <c r="C168" s="72">
        <v>2021</v>
      </c>
      <c r="D168" s="72" t="s">
        <v>134</v>
      </c>
      <c r="E168" s="36">
        <v>44456</v>
      </c>
      <c r="F168" s="72">
        <v>17</v>
      </c>
    </row>
    <row r="169" spans="1:6" x14ac:dyDescent="0.25">
      <c r="A169" t="str">
        <f t="shared" si="3"/>
        <v>Sep-202118</v>
      </c>
      <c r="B169" s="72" t="s">
        <v>97</v>
      </c>
      <c r="C169" s="72">
        <v>2021</v>
      </c>
      <c r="D169" s="72" t="s">
        <v>134</v>
      </c>
      <c r="E169" s="36">
        <v>44457</v>
      </c>
      <c r="F169" s="72">
        <v>18</v>
      </c>
    </row>
    <row r="170" spans="1:6" x14ac:dyDescent="0.25">
      <c r="A170" t="str">
        <f t="shared" si="3"/>
        <v>Sep-202119</v>
      </c>
      <c r="B170" s="72" t="s">
        <v>97</v>
      </c>
      <c r="C170" s="72">
        <v>2021</v>
      </c>
      <c r="D170" s="72" t="s">
        <v>134</v>
      </c>
      <c r="E170" s="36">
        <v>44458</v>
      </c>
      <c r="F170" s="72">
        <v>19</v>
      </c>
    </row>
    <row r="171" spans="1:6" x14ac:dyDescent="0.25">
      <c r="A171" t="str">
        <f t="shared" si="3"/>
        <v>Sep-202120</v>
      </c>
      <c r="B171" s="72" t="s">
        <v>97</v>
      </c>
      <c r="C171" s="72">
        <v>2021</v>
      </c>
      <c r="D171" s="72" t="s">
        <v>134</v>
      </c>
      <c r="E171" s="36">
        <v>44459</v>
      </c>
      <c r="F171" s="72">
        <v>20</v>
      </c>
    </row>
    <row r="172" spans="1:6" x14ac:dyDescent="0.25">
      <c r="A172" t="str">
        <f t="shared" si="3"/>
        <v>Sep-202121</v>
      </c>
      <c r="B172" s="72" t="s">
        <v>97</v>
      </c>
      <c r="C172" s="72">
        <v>2021</v>
      </c>
      <c r="D172" s="72" t="s">
        <v>134</v>
      </c>
      <c r="E172" s="36">
        <v>44460</v>
      </c>
      <c r="F172" s="72">
        <v>21</v>
      </c>
    </row>
    <row r="173" spans="1:6" x14ac:dyDescent="0.25">
      <c r="A173" t="str">
        <f t="shared" si="3"/>
        <v>Sep-202122</v>
      </c>
      <c r="B173" s="72" t="s">
        <v>97</v>
      </c>
      <c r="C173" s="72">
        <v>2021</v>
      </c>
      <c r="D173" s="72" t="s">
        <v>134</v>
      </c>
      <c r="E173" s="36">
        <v>44461</v>
      </c>
      <c r="F173" s="72">
        <v>22</v>
      </c>
    </row>
    <row r="174" spans="1:6" x14ac:dyDescent="0.25">
      <c r="A174" t="str">
        <f t="shared" si="3"/>
        <v>Sep-202123</v>
      </c>
      <c r="B174" s="72" t="s">
        <v>97</v>
      </c>
      <c r="C174" s="72">
        <v>2021</v>
      </c>
      <c r="D174" s="72" t="s">
        <v>134</v>
      </c>
      <c r="E174" s="36">
        <v>44462</v>
      </c>
      <c r="F174" s="72">
        <v>23</v>
      </c>
    </row>
    <row r="175" spans="1:6" x14ac:dyDescent="0.25">
      <c r="A175" t="str">
        <f t="shared" si="3"/>
        <v>Sep-202124</v>
      </c>
      <c r="B175" s="72" t="s">
        <v>97</v>
      </c>
      <c r="C175" s="72">
        <v>2021</v>
      </c>
      <c r="D175" s="72" t="s">
        <v>134</v>
      </c>
      <c r="E175" s="36">
        <v>44463</v>
      </c>
      <c r="F175" s="72">
        <v>24</v>
      </c>
    </row>
    <row r="176" spans="1:6" x14ac:dyDescent="0.25">
      <c r="A176" t="str">
        <f t="shared" si="3"/>
        <v>Sep-202125</v>
      </c>
      <c r="B176" s="72" t="s">
        <v>97</v>
      </c>
      <c r="C176" s="72">
        <v>2021</v>
      </c>
      <c r="D176" s="72" t="s">
        <v>134</v>
      </c>
      <c r="E176" s="36">
        <v>44464</v>
      </c>
      <c r="F176" s="72">
        <v>25</v>
      </c>
    </row>
    <row r="177" spans="1:6" x14ac:dyDescent="0.25">
      <c r="A177" t="str">
        <f t="shared" si="3"/>
        <v>Sep-202126</v>
      </c>
      <c r="B177" s="72" t="s">
        <v>97</v>
      </c>
      <c r="C177" s="72">
        <v>2021</v>
      </c>
      <c r="D177" s="72" t="s">
        <v>134</v>
      </c>
      <c r="E177" s="36">
        <v>44465</v>
      </c>
      <c r="F177" s="72">
        <v>26</v>
      </c>
    </row>
    <row r="178" spans="1:6" x14ac:dyDescent="0.25">
      <c r="A178" t="str">
        <f t="shared" si="3"/>
        <v>Sep-202127</v>
      </c>
      <c r="B178" s="72" t="s">
        <v>97</v>
      </c>
      <c r="C178" s="72">
        <v>2021</v>
      </c>
      <c r="D178" s="72" t="s">
        <v>134</v>
      </c>
      <c r="E178" s="36">
        <v>44466</v>
      </c>
      <c r="F178" s="72">
        <v>27</v>
      </c>
    </row>
    <row r="179" spans="1:6" x14ac:dyDescent="0.25">
      <c r="A179" t="str">
        <f t="shared" si="3"/>
        <v>Sep-202128</v>
      </c>
      <c r="B179" s="72" t="s">
        <v>97</v>
      </c>
      <c r="C179" s="72">
        <v>2021</v>
      </c>
      <c r="D179" s="72" t="s">
        <v>134</v>
      </c>
      <c r="E179" s="36">
        <v>44467</v>
      </c>
      <c r="F179" s="72">
        <v>28</v>
      </c>
    </row>
    <row r="180" spans="1:6" x14ac:dyDescent="0.25">
      <c r="A180" t="str">
        <f t="shared" si="3"/>
        <v>Sep-202129</v>
      </c>
      <c r="B180" s="72" t="s">
        <v>97</v>
      </c>
      <c r="C180" s="72">
        <v>2021</v>
      </c>
      <c r="D180" s="72" t="s">
        <v>134</v>
      </c>
      <c r="E180" s="36">
        <v>44468</v>
      </c>
      <c r="F180" s="72">
        <v>29</v>
      </c>
    </row>
    <row r="181" spans="1:6" x14ac:dyDescent="0.25">
      <c r="A181" t="str">
        <f t="shared" si="3"/>
        <v>Sep-202130</v>
      </c>
      <c r="B181" s="72" t="s">
        <v>97</v>
      </c>
      <c r="C181" s="72">
        <v>2021</v>
      </c>
      <c r="D181" s="72" t="s">
        <v>134</v>
      </c>
      <c r="E181" s="36">
        <v>44469</v>
      </c>
      <c r="F181" s="72">
        <v>30</v>
      </c>
    </row>
    <row r="182" spans="1:6" x14ac:dyDescent="0.25">
      <c r="A182" t="str">
        <f t="shared" si="3"/>
        <v>Oct-20211</v>
      </c>
      <c r="B182" s="72" t="s">
        <v>98</v>
      </c>
      <c r="C182" s="72">
        <v>2021</v>
      </c>
      <c r="D182" s="72" t="s">
        <v>135</v>
      </c>
      <c r="E182" s="36">
        <v>44470</v>
      </c>
      <c r="F182" s="72">
        <v>1</v>
      </c>
    </row>
    <row r="183" spans="1:6" x14ac:dyDescent="0.25">
      <c r="A183" t="str">
        <f t="shared" si="3"/>
        <v>Oct-20212</v>
      </c>
      <c r="B183" s="72" t="s">
        <v>98</v>
      </c>
      <c r="C183" s="72">
        <v>2021</v>
      </c>
      <c r="D183" s="72" t="s">
        <v>135</v>
      </c>
      <c r="E183" s="36">
        <v>44471</v>
      </c>
      <c r="F183" s="72">
        <v>2</v>
      </c>
    </row>
    <row r="184" spans="1:6" x14ac:dyDescent="0.25">
      <c r="A184" t="str">
        <f t="shared" si="3"/>
        <v>Oct-20213</v>
      </c>
      <c r="B184" s="72" t="s">
        <v>98</v>
      </c>
      <c r="C184" s="72">
        <v>2021</v>
      </c>
      <c r="D184" s="72" t="s">
        <v>135</v>
      </c>
      <c r="E184" s="36">
        <v>44472</v>
      </c>
      <c r="F184" s="72">
        <v>3</v>
      </c>
    </row>
    <row r="185" spans="1:6" x14ac:dyDescent="0.25">
      <c r="A185" t="str">
        <f t="shared" si="3"/>
        <v>Oct-20214</v>
      </c>
      <c r="B185" s="72" t="s">
        <v>98</v>
      </c>
      <c r="C185" s="72">
        <v>2021</v>
      </c>
      <c r="D185" s="72" t="s">
        <v>135</v>
      </c>
      <c r="E185" s="36">
        <v>44473</v>
      </c>
      <c r="F185" s="72">
        <v>4</v>
      </c>
    </row>
    <row r="186" spans="1:6" x14ac:dyDescent="0.25">
      <c r="A186" t="str">
        <f t="shared" si="3"/>
        <v>Oct-20215</v>
      </c>
      <c r="B186" s="72" t="s">
        <v>98</v>
      </c>
      <c r="C186" s="72">
        <v>2021</v>
      </c>
      <c r="D186" s="72" t="s">
        <v>135</v>
      </c>
      <c r="E186" s="36">
        <v>44474</v>
      </c>
      <c r="F186" s="72">
        <v>5</v>
      </c>
    </row>
    <row r="187" spans="1:6" x14ac:dyDescent="0.25">
      <c r="A187" t="str">
        <f t="shared" si="3"/>
        <v>Oct-20216</v>
      </c>
      <c r="B187" s="72" t="s">
        <v>98</v>
      </c>
      <c r="C187" s="72">
        <v>2021</v>
      </c>
      <c r="D187" s="72" t="s">
        <v>135</v>
      </c>
      <c r="E187" s="36">
        <v>44475</v>
      </c>
      <c r="F187" s="72">
        <v>6</v>
      </c>
    </row>
    <row r="188" spans="1:6" x14ac:dyDescent="0.25">
      <c r="A188" t="str">
        <f t="shared" si="3"/>
        <v>Oct-20217</v>
      </c>
      <c r="B188" s="72" t="s">
        <v>98</v>
      </c>
      <c r="C188" s="72">
        <v>2021</v>
      </c>
      <c r="D188" s="72" t="s">
        <v>135</v>
      </c>
      <c r="E188" s="36">
        <v>44476</v>
      </c>
      <c r="F188" s="72">
        <v>7</v>
      </c>
    </row>
    <row r="189" spans="1:6" x14ac:dyDescent="0.25">
      <c r="A189" t="str">
        <f t="shared" si="3"/>
        <v>Oct-20218</v>
      </c>
      <c r="B189" s="72" t="s">
        <v>98</v>
      </c>
      <c r="C189" s="72">
        <v>2021</v>
      </c>
      <c r="D189" s="72" t="s">
        <v>135</v>
      </c>
      <c r="E189" s="36">
        <v>44477</v>
      </c>
      <c r="F189" s="72">
        <v>8</v>
      </c>
    </row>
    <row r="190" spans="1:6" x14ac:dyDescent="0.25">
      <c r="A190" t="str">
        <f t="shared" si="3"/>
        <v>Oct-20219</v>
      </c>
      <c r="B190" s="72" t="s">
        <v>98</v>
      </c>
      <c r="C190" s="72">
        <v>2021</v>
      </c>
      <c r="D190" s="72" t="s">
        <v>135</v>
      </c>
      <c r="E190" s="36">
        <v>44478</v>
      </c>
      <c r="F190" s="72">
        <v>9</v>
      </c>
    </row>
    <row r="191" spans="1:6" x14ac:dyDescent="0.25">
      <c r="A191" t="str">
        <f t="shared" si="3"/>
        <v>Oct-202110</v>
      </c>
      <c r="B191" s="72" t="s">
        <v>98</v>
      </c>
      <c r="C191" s="72">
        <v>2021</v>
      </c>
      <c r="D191" s="72" t="s">
        <v>135</v>
      </c>
      <c r="E191" s="36">
        <v>44479</v>
      </c>
      <c r="F191" s="72">
        <v>10</v>
      </c>
    </row>
    <row r="192" spans="1:6" x14ac:dyDescent="0.25">
      <c r="A192" t="str">
        <f t="shared" si="3"/>
        <v>Oct-202111</v>
      </c>
      <c r="B192" s="72" t="s">
        <v>98</v>
      </c>
      <c r="C192" s="72">
        <v>2021</v>
      </c>
      <c r="D192" s="72" t="s">
        <v>135</v>
      </c>
      <c r="E192" s="36">
        <v>44480</v>
      </c>
      <c r="F192" s="72">
        <v>11</v>
      </c>
    </row>
    <row r="193" spans="1:6" x14ac:dyDescent="0.25">
      <c r="A193" t="str">
        <f t="shared" si="3"/>
        <v>Oct-202112</v>
      </c>
      <c r="B193" s="72" t="s">
        <v>98</v>
      </c>
      <c r="C193" s="72">
        <v>2021</v>
      </c>
      <c r="D193" s="72" t="s">
        <v>135</v>
      </c>
      <c r="E193" s="36">
        <v>44481</v>
      </c>
      <c r="F193" s="72">
        <v>12</v>
      </c>
    </row>
    <row r="194" spans="1:6" x14ac:dyDescent="0.25">
      <c r="A194" t="str">
        <f t="shared" si="3"/>
        <v>Oct-202113</v>
      </c>
      <c r="B194" s="72" t="s">
        <v>98</v>
      </c>
      <c r="C194" s="72">
        <v>2021</v>
      </c>
      <c r="D194" s="72" t="s">
        <v>135</v>
      </c>
      <c r="E194" s="36">
        <v>44482</v>
      </c>
      <c r="F194" s="72">
        <v>13</v>
      </c>
    </row>
    <row r="195" spans="1:6" x14ac:dyDescent="0.25">
      <c r="A195" t="str">
        <f t="shared" si="3"/>
        <v>Oct-202114</v>
      </c>
      <c r="B195" s="72" t="s">
        <v>98</v>
      </c>
      <c r="C195" s="72">
        <v>2021</v>
      </c>
      <c r="D195" s="72" t="s">
        <v>135</v>
      </c>
      <c r="E195" s="36">
        <v>44483</v>
      </c>
      <c r="F195" s="72">
        <v>14</v>
      </c>
    </row>
    <row r="196" spans="1:6" x14ac:dyDescent="0.25">
      <c r="A196" t="str">
        <f t="shared" si="3"/>
        <v>Oct-202115</v>
      </c>
      <c r="B196" s="72" t="s">
        <v>98</v>
      </c>
      <c r="C196" s="72">
        <v>2021</v>
      </c>
      <c r="D196" s="72" t="s">
        <v>135</v>
      </c>
      <c r="E196" s="36">
        <v>44484</v>
      </c>
      <c r="F196" s="72">
        <v>15</v>
      </c>
    </row>
    <row r="197" spans="1:6" x14ac:dyDescent="0.25">
      <c r="A197" t="str">
        <f t="shared" si="3"/>
        <v>Oct-202116</v>
      </c>
      <c r="B197" s="72" t="s">
        <v>98</v>
      </c>
      <c r="C197" s="72">
        <v>2021</v>
      </c>
      <c r="D197" s="72" t="s">
        <v>135</v>
      </c>
      <c r="E197" s="36">
        <v>44485</v>
      </c>
      <c r="F197" s="72">
        <v>16</v>
      </c>
    </row>
    <row r="198" spans="1:6" x14ac:dyDescent="0.25">
      <c r="A198" t="str">
        <f t="shared" ref="A198:A261" si="4">D198&amp;F198</f>
        <v>Oct-202117</v>
      </c>
      <c r="B198" s="72" t="s">
        <v>98</v>
      </c>
      <c r="C198" s="72">
        <v>2021</v>
      </c>
      <c r="D198" s="72" t="s">
        <v>135</v>
      </c>
      <c r="E198" s="36">
        <v>44486</v>
      </c>
      <c r="F198" s="72">
        <v>17</v>
      </c>
    </row>
    <row r="199" spans="1:6" x14ac:dyDescent="0.25">
      <c r="A199" t="str">
        <f t="shared" si="4"/>
        <v>Oct-202118</v>
      </c>
      <c r="B199" s="72" t="s">
        <v>98</v>
      </c>
      <c r="C199" s="72">
        <v>2021</v>
      </c>
      <c r="D199" s="72" t="s">
        <v>135</v>
      </c>
      <c r="E199" s="36">
        <v>44487</v>
      </c>
      <c r="F199" s="72">
        <v>18</v>
      </c>
    </row>
    <row r="200" spans="1:6" x14ac:dyDescent="0.25">
      <c r="A200" t="str">
        <f t="shared" si="4"/>
        <v>Oct-202119</v>
      </c>
      <c r="B200" s="72" t="s">
        <v>98</v>
      </c>
      <c r="C200" s="72">
        <v>2021</v>
      </c>
      <c r="D200" s="72" t="s">
        <v>135</v>
      </c>
      <c r="E200" s="36">
        <v>44488</v>
      </c>
      <c r="F200" s="72">
        <v>19</v>
      </c>
    </row>
    <row r="201" spans="1:6" x14ac:dyDescent="0.25">
      <c r="A201" t="str">
        <f t="shared" si="4"/>
        <v>Oct-202120</v>
      </c>
      <c r="B201" s="72" t="s">
        <v>98</v>
      </c>
      <c r="C201" s="72">
        <v>2021</v>
      </c>
      <c r="D201" s="72" t="s">
        <v>135</v>
      </c>
      <c r="E201" s="36">
        <v>44489</v>
      </c>
      <c r="F201" s="72">
        <v>20</v>
      </c>
    </row>
    <row r="202" spans="1:6" x14ac:dyDescent="0.25">
      <c r="A202" t="str">
        <f t="shared" si="4"/>
        <v>Oct-202121</v>
      </c>
      <c r="B202" s="72" t="s">
        <v>98</v>
      </c>
      <c r="C202" s="72">
        <v>2021</v>
      </c>
      <c r="D202" s="72" t="s">
        <v>135</v>
      </c>
      <c r="E202" s="36">
        <v>44490</v>
      </c>
      <c r="F202" s="72">
        <v>21</v>
      </c>
    </row>
    <row r="203" spans="1:6" x14ac:dyDescent="0.25">
      <c r="A203" t="str">
        <f t="shared" si="4"/>
        <v>Oct-202122</v>
      </c>
      <c r="B203" s="72" t="s">
        <v>98</v>
      </c>
      <c r="C203" s="72">
        <v>2021</v>
      </c>
      <c r="D203" s="72" t="s">
        <v>135</v>
      </c>
      <c r="E203" s="36">
        <v>44491</v>
      </c>
      <c r="F203" s="72">
        <v>22</v>
      </c>
    </row>
    <row r="204" spans="1:6" x14ac:dyDescent="0.25">
      <c r="A204" t="str">
        <f t="shared" si="4"/>
        <v>Oct-202123</v>
      </c>
      <c r="B204" s="72" t="s">
        <v>98</v>
      </c>
      <c r="C204" s="72">
        <v>2021</v>
      </c>
      <c r="D204" s="72" t="s">
        <v>135</v>
      </c>
      <c r="E204" s="36">
        <v>44492</v>
      </c>
      <c r="F204" s="72">
        <v>23</v>
      </c>
    </row>
    <row r="205" spans="1:6" x14ac:dyDescent="0.25">
      <c r="A205" t="str">
        <f t="shared" si="4"/>
        <v>Oct-202124</v>
      </c>
      <c r="B205" s="72" t="s">
        <v>98</v>
      </c>
      <c r="C205" s="72">
        <v>2021</v>
      </c>
      <c r="D205" s="72" t="s">
        <v>135</v>
      </c>
      <c r="E205" s="36">
        <v>44493</v>
      </c>
      <c r="F205" s="72">
        <v>24</v>
      </c>
    </row>
    <row r="206" spans="1:6" x14ac:dyDescent="0.25">
      <c r="A206" t="str">
        <f t="shared" si="4"/>
        <v>Oct-202125</v>
      </c>
      <c r="B206" s="72" t="s">
        <v>98</v>
      </c>
      <c r="C206" s="72">
        <v>2021</v>
      </c>
      <c r="D206" s="72" t="s">
        <v>135</v>
      </c>
      <c r="E206" s="36">
        <v>44494</v>
      </c>
      <c r="F206" s="72">
        <v>25</v>
      </c>
    </row>
    <row r="207" spans="1:6" x14ac:dyDescent="0.25">
      <c r="A207" t="str">
        <f t="shared" si="4"/>
        <v>Oct-202126</v>
      </c>
      <c r="B207" s="72" t="s">
        <v>98</v>
      </c>
      <c r="C207" s="72">
        <v>2021</v>
      </c>
      <c r="D207" s="72" t="s">
        <v>135</v>
      </c>
      <c r="E207" s="36">
        <v>44495</v>
      </c>
      <c r="F207" s="72">
        <v>26</v>
      </c>
    </row>
    <row r="208" spans="1:6" x14ac:dyDescent="0.25">
      <c r="A208" t="str">
        <f t="shared" si="4"/>
        <v>Oct-202127</v>
      </c>
      <c r="B208" s="72" t="s">
        <v>98</v>
      </c>
      <c r="C208" s="72">
        <v>2021</v>
      </c>
      <c r="D208" s="72" t="s">
        <v>135</v>
      </c>
      <c r="E208" s="36">
        <v>44496</v>
      </c>
      <c r="F208" s="72">
        <v>27</v>
      </c>
    </row>
    <row r="209" spans="1:6" x14ac:dyDescent="0.25">
      <c r="A209" t="str">
        <f t="shared" si="4"/>
        <v>Oct-202128</v>
      </c>
      <c r="B209" s="72" t="s">
        <v>98</v>
      </c>
      <c r="C209" s="72">
        <v>2021</v>
      </c>
      <c r="D209" s="72" t="s">
        <v>135</v>
      </c>
      <c r="E209" s="36">
        <v>44497</v>
      </c>
      <c r="F209" s="72">
        <v>28</v>
      </c>
    </row>
    <row r="210" spans="1:6" x14ac:dyDescent="0.25">
      <c r="A210" t="str">
        <f t="shared" si="4"/>
        <v>Oct-202129</v>
      </c>
      <c r="B210" s="72" t="s">
        <v>98</v>
      </c>
      <c r="C210" s="72">
        <v>2021</v>
      </c>
      <c r="D210" s="72" t="s">
        <v>135</v>
      </c>
      <c r="E210" s="36">
        <v>44498</v>
      </c>
      <c r="F210" s="72">
        <v>29</v>
      </c>
    </row>
    <row r="211" spans="1:6" x14ac:dyDescent="0.25">
      <c r="A211" t="str">
        <f t="shared" si="4"/>
        <v>Oct-202130</v>
      </c>
      <c r="B211" s="72" t="s">
        <v>98</v>
      </c>
      <c r="C211" s="72">
        <v>2021</v>
      </c>
      <c r="D211" s="72" t="s">
        <v>135</v>
      </c>
      <c r="E211" s="36">
        <v>44499</v>
      </c>
      <c r="F211" s="72">
        <v>30</v>
      </c>
    </row>
    <row r="212" spans="1:6" x14ac:dyDescent="0.25">
      <c r="A212" t="str">
        <f t="shared" si="4"/>
        <v>Oct-202131</v>
      </c>
      <c r="B212" s="72" t="s">
        <v>98</v>
      </c>
      <c r="C212" s="72">
        <v>2021</v>
      </c>
      <c r="D212" s="72" t="s">
        <v>135</v>
      </c>
      <c r="E212" s="36">
        <v>44500</v>
      </c>
      <c r="F212" s="72">
        <v>31</v>
      </c>
    </row>
    <row r="213" spans="1:6" x14ac:dyDescent="0.25">
      <c r="A213" t="str">
        <f t="shared" si="4"/>
        <v>Nov-20211</v>
      </c>
      <c r="B213" s="72" t="s">
        <v>99</v>
      </c>
      <c r="C213" s="72">
        <v>2021</v>
      </c>
      <c r="D213" s="72" t="s">
        <v>136</v>
      </c>
      <c r="E213" s="36">
        <v>44501</v>
      </c>
      <c r="F213" s="72">
        <v>1</v>
      </c>
    </row>
    <row r="214" spans="1:6" x14ac:dyDescent="0.25">
      <c r="A214" t="str">
        <f t="shared" si="4"/>
        <v>Nov-20212</v>
      </c>
      <c r="B214" s="72" t="s">
        <v>99</v>
      </c>
      <c r="C214" s="72">
        <v>2021</v>
      </c>
      <c r="D214" s="72" t="s">
        <v>136</v>
      </c>
      <c r="E214" s="36">
        <v>44502</v>
      </c>
      <c r="F214" s="72">
        <v>2</v>
      </c>
    </row>
    <row r="215" spans="1:6" x14ac:dyDescent="0.25">
      <c r="A215" t="str">
        <f t="shared" si="4"/>
        <v>Nov-20213</v>
      </c>
      <c r="B215" s="72" t="s">
        <v>99</v>
      </c>
      <c r="C215" s="72">
        <v>2021</v>
      </c>
      <c r="D215" s="72" t="s">
        <v>136</v>
      </c>
      <c r="E215" s="36">
        <v>44503</v>
      </c>
      <c r="F215" s="72">
        <v>3</v>
      </c>
    </row>
    <row r="216" spans="1:6" x14ac:dyDescent="0.25">
      <c r="A216" t="str">
        <f t="shared" si="4"/>
        <v>Nov-20214</v>
      </c>
      <c r="B216" s="72" t="s">
        <v>99</v>
      </c>
      <c r="C216" s="72">
        <v>2021</v>
      </c>
      <c r="D216" s="72" t="s">
        <v>136</v>
      </c>
      <c r="E216" s="36">
        <v>44504</v>
      </c>
      <c r="F216" s="72">
        <v>4</v>
      </c>
    </row>
    <row r="217" spans="1:6" x14ac:dyDescent="0.25">
      <c r="A217" t="str">
        <f t="shared" si="4"/>
        <v>Nov-20215</v>
      </c>
      <c r="B217" s="72" t="s">
        <v>99</v>
      </c>
      <c r="C217" s="72">
        <v>2021</v>
      </c>
      <c r="D217" s="72" t="s">
        <v>136</v>
      </c>
      <c r="E217" s="36">
        <v>44505</v>
      </c>
      <c r="F217" s="72">
        <v>5</v>
      </c>
    </row>
    <row r="218" spans="1:6" x14ac:dyDescent="0.25">
      <c r="A218" t="str">
        <f t="shared" si="4"/>
        <v>Nov-20216</v>
      </c>
      <c r="B218" s="72" t="s">
        <v>99</v>
      </c>
      <c r="C218" s="72">
        <v>2021</v>
      </c>
      <c r="D218" s="72" t="s">
        <v>136</v>
      </c>
      <c r="E218" s="36">
        <v>44506</v>
      </c>
      <c r="F218" s="72">
        <v>6</v>
      </c>
    </row>
    <row r="219" spans="1:6" x14ac:dyDescent="0.25">
      <c r="A219" t="str">
        <f t="shared" si="4"/>
        <v>Nov-20217</v>
      </c>
      <c r="B219" s="72" t="s">
        <v>99</v>
      </c>
      <c r="C219" s="72">
        <v>2021</v>
      </c>
      <c r="D219" s="72" t="s">
        <v>136</v>
      </c>
      <c r="E219" s="36">
        <v>44507</v>
      </c>
      <c r="F219" s="72">
        <v>7</v>
      </c>
    </row>
    <row r="220" spans="1:6" x14ac:dyDescent="0.25">
      <c r="A220" t="str">
        <f t="shared" si="4"/>
        <v>Nov-20218</v>
      </c>
      <c r="B220" s="72" t="s">
        <v>99</v>
      </c>
      <c r="C220" s="72">
        <v>2021</v>
      </c>
      <c r="D220" s="72" t="s">
        <v>136</v>
      </c>
      <c r="E220" s="36">
        <v>44508</v>
      </c>
      <c r="F220" s="72">
        <v>8</v>
      </c>
    </row>
    <row r="221" spans="1:6" x14ac:dyDescent="0.25">
      <c r="A221" t="str">
        <f t="shared" si="4"/>
        <v>Nov-20219</v>
      </c>
      <c r="B221" s="72" t="s">
        <v>99</v>
      </c>
      <c r="C221" s="72">
        <v>2021</v>
      </c>
      <c r="D221" s="72" t="s">
        <v>136</v>
      </c>
      <c r="E221" s="36">
        <v>44509</v>
      </c>
      <c r="F221" s="72">
        <v>9</v>
      </c>
    </row>
    <row r="222" spans="1:6" x14ac:dyDescent="0.25">
      <c r="A222" t="str">
        <f t="shared" si="4"/>
        <v>Nov-202110</v>
      </c>
      <c r="B222" s="72" t="s">
        <v>99</v>
      </c>
      <c r="C222" s="72">
        <v>2021</v>
      </c>
      <c r="D222" s="72" t="s">
        <v>136</v>
      </c>
      <c r="E222" s="36">
        <v>44510</v>
      </c>
      <c r="F222" s="72">
        <v>10</v>
      </c>
    </row>
    <row r="223" spans="1:6" x14ac:dyDescent="0.25">
      <c r="A223" t="str">
        <f t="shared" si="4"/>
        <v>Nov-202111</v>
      </c>
      <c r="B223" s="72" t="s">
        <v>99</v>
      </c>
      <c r="C223" s="72">
        <v>2021</v>
      </c>
      <c r="D223" s="72" t="s">
        <v>136</v>
      </c>
      <c r="E223" s="36">
        <v>44511</v>
      </c>
      <c r="F223" s="72">
        <v>11</v>
      </c>
    </row>
    <row r="224" spans="1:6" x14ac:dyDescent="0.25">
      <c r="A224" t="str">
        <f t="shared" si="4"/>
        <v>Nov-202112</v>
      </c>
      <c r="B224" s="72" t="s">
        <v>99</v>
      </c>
      <c r="C224" s="72">
        <v>2021</v>
      </c>
      <c r="D224" s="72" t="s">
        <v>136</v>
      </c>
      <c r="E224" s="36">
        <v>44512</v>
      </c>
      <c r="F224" s="72">
        <v>12</v>
      </c>
    </row>
    <row r="225" spans="1:6" x14ac:dyDescent="0.25">
      <c r="A225" t="str">
        <f t="shared" si="4"/>
        <v>Nov-202113</v>
      </c>
      <c r="B225" s="72" t="s">
        <v>99</v>
      </c>
      <c r="C225" s="72">
        <v>2021</v>
      </c>
      <c r="D225" s="72" t="s">
        <v>136</v>
      </c>
      <c r="E225" s="36">
        <v>44513</v>
      </c>
      <c r="F225" s="72">
        <v>13</v>
      </c>
    </row>
    <row r="226" spans="1:6" x14ac:dyDescent="0.25">
      <c r="A226" t="str">
        <f t="shared" si="4"/>
        <v>Nov-202114</v>
      </c>
      <c r="B226" s="72" t="s">
        <v>99</v>
      </c>
      <c r="C226" s="72">
        <v>2021</v>
      </c>
      <c r="D226" s="72" t="s">
        <v>136</v>
      </c>
      <c r="E226" s="36">
        <v>44514</v>
      </c>
      <c r="F226" s="72">
        <v>14</v>
      </c>
    </row>
    <row r="227" spans="1:6" x14ac:dyDescent="0.25">
      <c r="A227" t="str">
        <f t="shared" si="4"/>
        <v>Nov-202115</v>
      </c>
      <c r="B227" s="72" t="s">
        <v>99</v>
      </c>
      <c r="C227" s="72">
        <v>2021</v>
      </c>
      <c r="D227" s="72" t="s">
        <v>136</v>
      </c>
      <c r="E227" s="36">
        <v>44515</v>
      </c>
      <c r="F227" s="72">
        <v>15</v>
      </c>
    </row>
    <row r="228" spans="1:6" x14ac:dyDescent="0.25">
      <c r="A228" t="str">
        <f t="shared" si="4"/>
        <v>Nov-202116</v>
      </c>
      <c r="B228" s="72" t="s">
        <v>99</v>
      </c>
      <c r="C228" s="72">
        <v>2021</v>
      </c>
      <c r="D228" s="72" t="s">
        <v>136</v>
      </c>
      <c r="E228" s="36">
        <v>44516</v>
      </c>
      <c r="F228" s="72">
        <v>16</v>
      </c>
    </row>
    <row r="229" spans="1:6" x14ac:dyDescent="0.25">
      <c r="A229" t="str">
        <f t="shared" si="4"/>
        <v>Nov-202117</v>
      </c>
      <c r="B229" s="72" t="s">
        <v>99</v>
      </c>
      <c r="C229" s="72">
        <v>2021</v>
      </c>
      <c r="D229" s="72" t="s">
        <v>136</v>
      </c>
      <c r="E229" s="36">
        <v>44517</v>
      </c>
      <c r="F229" s="72">
        <v>17</v>
      </c>
    </row>
    <row r="230" spans="1:6" x14ac:dyDescent="0.25">
      <c r="A230" t="str">
        <f t="shared" si="4"/>
        <v>Nov-202118</v>
      </c>
      <c r="B230" s="72" t="s">
        <v>99</v>
      </c>
      <c r="C230" s="72">
        <v>2021</v>
      </c>
      <c r="D230" s="72" t="s">
        <v>136</v>
      </c>
      <c r="E230" s="36">
        <v>44518</v>
      </c>
      <c r="F230" s="72">
        <v>18</v>
      </c>
    </row>
    <row r="231" spans="1:6" x14ac:dyDescent="0.25">
      <c r="A231" t="str">
        <f t="shared" si="4"/>
        <v>Nov-202119</v>
      </c>
      <c r="B231" s="72" t="s">
        <v>99</v>
      </c>
      <c r="C231" s="72">
        <v>2021</v>
      </c>
      <c r="D231" s="72" t="s">
        <v>136</v>
      </c>
      <c r="E231" s="36">
        <v>44519</v>
      </c>
      <c r="F231" s="72">
        <v>19</v>
      </c>
    </row>
    <row r="232" spans="1:6" x14ac:dyDescent="0.25">
      <c r="A232" t="str">
        <f t="shared" si="4"/>
        <v>Nov-202120</v>
      </c>
      <c r="B232" s="72" t="s">
        <v>99</v>
      </c>
      <c r="C232" s="72">
        <v>2021</v>
      </c>
      <c r="D232" s="72" t="s">
        <v>136</v>
      </c>
      <c r="E232" s="36">
        <v>44520</v>
      </c>
      <c r="F232" s="72">
        <v>20</v>
      </c>
    </row>
    <row r="233" spans="1:6" x14ac:dyDescent="0.25">
      <c r="A233" t="str">
        <f t="shared" si="4"/>
        <v>Nov-202121</v>
      </c>
      <c r="B233" s="72" t="s">
        <v>99</v>
      </c>
      <c r="C233" s="72">
        <v>2021</v>
      </c>
      <c r="D233" s="72" t="s">
        <v>136</v>
      </c>
      <c r="E233" s="36">
        <v>44521</v>
      </c>
      <c r="F233" s="72">
        <v>21</v>
      </c>
    </row>
    <row r="234" spans="1:6" x14ac:dyDescent="0.25">
      <c r="A234" t="str">
        <f t="shared" si="4"/>
        <v>Nov-202122</v>
      </c>
      <c r="B234" s="72" t="s">
        <v>99</v>
      </c>
      <c r="C234" s="72">
        <v>2021</v>
      </c>
      <c r="D234" s="72" t="s">
        <v>136</v>
      </c>
      <c r="E234" s="36">
        <v>44522</v>
      </c>
      <c r="F234" s="72">
        <v>22</v>
      </c>
    </row>
    <row r="235" spans="1:6" x14ac:dyDescent="0.25">
      <c r="A235" t="str">
        <f t="shared" si="4"/>
        <v>Nov-202123</v>
      </c>
      <c r="B235" s="72" t="s">
        <v>99</v>
      </c>
      <c r="C235" s="72">
        <v>2021</v>
      </c>
      <c r="D235" s="72" t="s">
        <v>136</v>
      </c>
      <c r="E235" s="36">
        <v>44523</v>
      </c>
      <c r="F235" s="72">
        <v>23</v>
      </c>
    </row>
    <row r="236" spans="1:6" x14ac:dyDescent="0.25">
      <c r="A236" t="str">
        <f t="shared" si="4"/>
        <v>Nov-202124</v>
      </c>
      <c r="B236" s="72" t="s">
        <v>99</v>
      </c>
      <c r="C236" s="72">
        <v>2021</v>
      </c>
      <c r="D236" s="72" t="s">
        <v>136</v>
      </c>
      <c r="E236" s="36">
        <v>44524</v>
      </c>
      <c r="F236" s="72">
        <v>24</v>
      </c>
    </row>
    <row r="237" spans="1:6" x14ac:dyDescent="0.25">
      <c r="A237" t="str">
        <f t="shared" si="4"/>
        <v>Nov-202125</v>
      </c>
      <c r="B237" s="72" t="s">
        <v>99</v>
      </c>
      <c r="C237" s="72">
        <v>2021</v>
      </c>
      <c r="D237" s="72" t="s">
        <v>136</v>
      </c>
      <c r="E237" s="36">
        <v>44525</v>
      </c>
      <c r="F237" s="72">
        <v>25</v>
      </c>
    </row>
    <row r="238" spans="1:6" x14ac:dyDescent="0.25">
      <c r="A238" t="str">
        <f t="shared" si="4"/>
        <v>Nov-202126</v>
      </c>
      <c r="B238" s="72" t="s">
        <v>99</v>
      </c>
      <c r="C238" s="72">
        <v>2021</v>
      </c>
      <c r="D238" s="72" t="s">
        <v>136</v>
      </c>
      <c r="E238" s="36">
        <v>44526</v>
      </c>
      <c r="F238" s="72">
        <v>26</v>
      </c>
    </row>
    <row r="239" spans="1:6" x14ac:dyDescent="0.25">
      <c r="A239" t="str">
        <f t="shared" si="4"/>
        <v>Nov-202127</v>
      </c>
      <c r="B239" s="72" t="s">
        <v>99</v>
      </c>
      <c r="C239" s="72">
        <v>2021</v>
      </c>
      <c r="D239" s="72" t="s">
        <v>136</v>
      </c>
      <c r="E239" s="36">
        <v>44527</v>
      </c>
      <c r="F239" s="72">
        <v>27</v>
      </c>
    </row>
    <row r="240" spans="1:6" x14ac:dyDescent="0.25">
      <c r="A240" t="str">
        <f t="shared" si="4"/>
        <v>Nov-202128</v>
      </c>
      <c r="B240" s="72" t="s">
        <v>99</v>
      </c>
      <c r="C240" s="72">
        <v>2021</v>
      </c>
      <c r="D240" s="72" t="s">
        <v>136</v>
      </c>
      <c r="E240" s="36">
        <v>44528</v>
      </c>
      <c r="F240" s="72">
        <v>28</v>
      </c>
    </row>
    <row r="241" spans="1:6" x14ac:dyDescent="0.25">
      <c r="A241" t="str">
        <f t="shared" si="4"/>
        <v>Nov-202129</v>
      </c>
      <c r="B241" s="72" t="s">
        <v>99</v>
      </c>
      <c r="C241" s="72">
        <v>2021</v>
      </c>
      <c r="D241" s="72" t="s">
        <v>136</v>
      </c>
      <c r="E241" s="36">
        <v>44529</v>
      </c>
      <c r="F241" s="72">
        <v>29</v>
      </c>
    </row>
    <row r="242" spans="1:6" x14ac:dyDescent="0.25">
      <c r="A242" t="str">
        <f t="shared" si="4"/>
        <v>Nov-202130</v>
      </c>
      <c r="B242" s="72" t="s">
        <v>99</v>
      </c>
      <c r="C242" s="72">
        <v>2021</v>
      </c>
      <c r="D242" s="72" t="s">
        <v>136</v>
      </c>
      <c r="E242" s="36">
        <v>44530</v>
      </c>
      <c r="F242" s="72">
        <v>30</v>
      </c>
    </row>
    <row r="243" spans="1:6" x14ac:dyDescent="0.25">
      <c r="A243" t="str">
        <f t="shared" si="4"/>
        <v>Dec-20211</v>
      </c>
      <c r="B243" s="72" t="s">
        <v>100</v>
      </c>
      <c r="C243" s="72">
        <v>2021</v>
      </c>
      <c r="D243" s="72" t="s">
        <v>128</v>
      </c>
      <c r="E243" s="36">
        <v>44531</v>
      </c>
      <c r="F243" s="72">
        <v>1</v>
      </c>
    </row>
    <row r="244" spans="1:6" x14ac:dyDescent="0.25">
      <c r="A244" t="str">
        <f t="shared" si="4"/>
        <v>Dec-20212</v>
      </c>
      <c r="B244" s="72" t="s">
        <v>100</v>
      </c>
      <c r="C244" s="72">
        <v>2021</v>
      </c>
      <c r="D244" s="72" t="s">
        <v>128</v>
      </c>
      <c r="E244" s="36">
        <v>44532</v>
      </c>
      <c r="F244" s="72">
        <v>2</v>
      </c>
    </row>
    <row r="245" spans="1:6" x14ac:dyDescent="0.25">
      <c r="A245" t="str">
        <f t="shared" si="4"/>
        <v>Dec-20213</v>
      </c>
      <c r="B245" s="72" t="s">
        <v>100</v>
      </c>
      <c r="C245" s="72">
        <v>2021</v>
      </c>
      <c r="D245" s="72" t="s">
        <v>128</v>
      </c>
      <c r="E245" s="36">
        <v>44533</v>
      </c>
      <c r="F245" s="72">
        <v>3</v>
      </c>
    </row>
    <row r="246" spans="1:6" x14ac:dyDescent="0.25">
      <c r="A246" t="str">
        <f t="shared" si="4"/>
        <v>Dec-20214</v>
      </c>
      <c r="B246" s="72" t="s">
        <v>100</v>
      </c>
      <c r="C246" s="72">
        <v>2021</v>
      </c>
      <c r="D246" s="72" t="s">
        <v>128</v>
      </c>
      <c r="E246" s="36">
        <v>44534</v>
      </c>
      <c r="F246" s="72">
        <v>4</v>
      </c>
    </row>
    <row r="247" spans="1:6" x14ac:dyDescent="0.25">
      <c r="A247" t="str">
        <f t="shared" si="4"/>
        <v>Dec-20215</v>
      </c>
      <c r="B247" s="72" t="s">
        <v>100</v>
      </c>
      <c r="C247" s="72">
        <v>2021</v>
      </c>
      <c r="D247" s="72" t="s">
        <v>128</v>
      </c>
      <c r="E247" s="36">
        <v>44535</v>
      </c>
      <c r="F247" s="72">
        <v>5</v>
      </c>
    </row>
    <row r="248" spans="1:6" x14ac:dyDescent="0.25">
      <c r="A248" t="str">
        <f t="shared" si="4"/>
        <v>Dec-20216</v>
      </c>
      <c r="B248" s="72" t="s">
        <v>100</v>
      </c>
      <c r="C248" s="72">
        <v>2021</v>
      </c>
      <c r="D248" s="72" t="s">
        <v>128</v>
      </c>
      <c r="E248" s="36">
        <v>44536</v>
      </c>
      <c r="F248" s="72">
        <v>6</v>
      </c>
    </row>
    <row r="249" spans="1:6" x14ac:dyDescent="0.25">
      <c r="A249" t="str">
        <f t="shared" si="4"/>
        <v>Dec-20217</v>
      </c>
      <c r="B249" s="72" t="s">
        <v>100</v>
      </c>
      <c r="C249" s="72">
        <v>2021</v>
      </c>
      <c r="D249" s="72" t="s">
        <v>128</v>
      </c>
      <c r="E249" s="36">
        <v>44537</v>
      </c>
      <c r="F249" s="72">
        <v>7</v>
      </c>
    </row>
    <row r="250" spans="1:6" x14ac:dyDescent="0.25">
      <c r="A250" t="str">
        <f t="shared" si="4"/>
        <v>Dec-20218</v>
      </c>
      <c r="B250" s="72" t="s">
        <v>100</v>
      </c>
      <c r="C250" s="72">
        <v>2021</v>
      </c>
      <c r="D250" s="72" t="s">
        <v>128</v>
      </c>
      <c r="E250" s="36">
        <v>44538</v>
      </c>
      <c r="F250" s="72">
        <v>8</v>
      </c>
    </row>
    <row r="251" spans="1:6" x14ac:dyDescent="0.25">
      <c r="A251" t="str">
        <f t="shared" si="4"/>
        <v>Dec-20219</v>
      </c>
      <c r="B251" s="72" t="s">
        <v>100</v>
      </c>
      <c r="C251" s="72">
        <v>2021</v>
      </c>
      <c r="D251" s="72" t="s">
        <v>128</v>
      </c>
      <c r="E251" s="36">
        <v>44539</v>
      </c>
      <c r="F251" s="72">
        <v>9</v>
      </c>
    </row>
    <row r="252" spans="1:6" x14ac:dyDescent="0.25">
      <c r="A252" t="str">
        <f t="shared" si="4"/>
        <v>Dec-202110</v>
      </c>
      <c r="B252" s="72" t="s">
        <v>100</v>
      </c>
      <c r="C252" s="72">
        <v>2021</v>
      </c>
      <c r="D252" s="72" t="s">
        <v>128</v>
      </c>
      <c r="E252" s="36">
        <v>44540</v>
      </c>
      <c r="F252" s="72">
        <v>10</v>
      </c>
    </row>
    <row r="253" spans="1:6" x14ac:dyDescent="0.25">
      <c r="A253" t="str">
        <f t="shared" si="4"/>
        <v>Dec-202111</v>
      </c>
      <c r="B253" s="72" t="s">
        <v>100</v>
      </c>
      <c r="C253" s="72">
        <v>2021</v>
      </c>
      <c r="D253" s="72" t="s">
        <v>128</v>
      </c>
      <c r="E253" s="36">
        <v>44541</v>
      </c>
      <c r="F253" s="72">
        <v>11</v>
      </c>
    </row>
    <row r="254" spans="1:6" x14ac:dyDescent="0.25">
      <c r="A254" t="str">
        <f t="shared" si="4"/>
        <v>Dec-202112</v>
      </c>
      <c r="B254" s="72" t="s">
        <v>100</v>
      </c>
      <c r="C254" s="72">
        <v>2021</v>
      </c>
      <c r="D254" s="72" t="s">
        <v>128</v>
      </c>
      <c r="E254" s="36">
        <v>44542</v>
      </c>
      <c r="F254" s="72">
        <v>12</v>
      </c>
    </row>
    <row r="255" spans="1:6" x14ac:dyDescent="0.25">
      <c r="A255" t="str">
        <f t="shared" si="4"/>
        <v>Dec-202113</v>
      </c>
      <c r="B255" s="72" t="s">
        <v>100</v>
      </c>
      <c r="C255" s="72">
        <v>2021</v>
      </c>
      <c r="D255" s="72" t="s">
        <v>128</v>
      </c>
      <c r="E255" s="36">
        <v>44543</v>
      </c>
      <c r="F255" s="72">
        <v>13</v>
      </c>
    </row>
    <row r="256" spans="1:6" x14ac:dyDescent="0.25">
      <c r="A256" t="str">
        <f t="shared" si="4"/>
        <v>Dec-202114</v>
      </c>
      <c r="B256" s="72" t="s">
        <v>100</v>
      </c>
      <c r="C256" s="72">
        <v>2021</v>
      </c>
      <c r="D256" s="72" t="s">
        <v>128</v>
      </c>
      <c r="E256" s="36">
        <v>44544</v>
      </c>
      <c r="F256" s="72">
        <v>14</v>
      </c>
    </row>
    <row r="257" spans="1:6" x14ac:dyDescent="0.25">
      <c r="A257" t="str">
        <f t="shared" si="4"/>
        <v>Dec-202115</v>
      </c>
      <c r="B257" s="72" t="s">
        <v>100</v>
      </c>
      <c r="C257" s="72">
        <v>2021</v>
      </c>
      <c r="D257" s="72" t="s">
        <v>128</v>
      </c>
      <c r="E257" s="36">
        <v>44545</v>
      </c>
      <c r="F257" s="72">
        <v>15</v>
      </c>
    </row>
    <row r="258" spans="1:6" x14ac:dyDescent="0.25">
      <c r="A258" t="str">
        <f t="shared" si="4"/>
        <v>Dec-202116</v>
      </c>
      <c r="B258" s="72" t="s">
        <v>100</v>
      </c>
      <c r="C258" s="72">
        <v>2021</v>
      </c>
      <c r="D258" s="72" t="s">
        <v>128</v>
      </c>
      <c r="E258" s="36">
        <v>44546</v>
      </c>
      <c r="F258" s="72">
        <v>16</v>
      </c>
    </row>
    <row r="259" spans="1:6" x14ac:dyDescent="0.25">
      <c r="A259" t="str">
        <f t="shared" si="4"/>
        <v>Dec-202117</v>
      </c>
      <c r="B259" s="72" t="s">
        <v>100</v>
      </c>
      <c r="C259" s="72">
        <v>2021</v>
      </c>
      <c r="D259" s="72" t="s">
        <v>128</v>
      </c>
      <c r="E259" s="36">
        <v>44547</v>
      </c>
      <c r="F259" s="72">
        <v>17</v>
      </c>
    </row>
    <row r="260" spans="1:6" x14ac:dyDescent="0.25">
      <c r="A260" t="str">
        <f t="shared" si="4"/>
        <v>Dec-202118</v>
      </c>
      <c r="B260" s="72" t="s">
        <v>100</v>
      </c>
      <c r="C260" s="72">
        <v>2021</v>
      </c>
      <c r="D260" s="72" t="s">
        <v>128</v>
      </c>
      <c r="E260" s="36">
        <v>44548</v>
      </c>
      <c r="F260" s="72">
        <v>18</v>
      </c>
    </row>
    <row r="261" spans="1:6" x14ac:dyDescent="0.25">
      <c r="A261" t="str">
        <f t="shared" si="4"/>
        <v>Dec-202119</v>
      </c>
      <c r="B261" s="72" t="s">
        <v>100</v>
      </c>
      <c r="C261" s="72">
        <v>2021</v>
      </c>
      <c r="D261" s="72" t="s">
        <v>128</v>
      </c>
      <c r="E261" s="36">
        <v>44549</v>
      </c>
      <c r="F261" s="72">
        <v>19</v>
      </c>
    </row>
    <row r="262" spans="1:6" x14ac:dyDescent="0.25">
      <c r="A262" t="str">
        <f t="shared" ref="A262:A325" si="5">D262&amp;F262</f>
        <v>Dec-202120</v>
      </c>
      <c r="B262" s="72" t="s">
        <v>100</v>
      </c>
      <c r="C262" s="72">
        <v>2021</v>
      </c>
      <c r="D262" s="72" t="s">
        <v>128</v>
      </c>
      <c r="E262" s="36">
        <v>44550</v>
      </c>
      <c r="F262" s="72">
        <v>20</v>
      </c>
    </row>
    <row r="263" spans="1:6" x14ac:dyDescent="0.25">
      <c r="A263" t="str">
        <f t="shared" si="5"/>
        <v>Dec-202121</v>
      </c>
      <c r="B263" s="72" t="s">
        <v>100</v>
      </c>
      <c r="C263" s="72">
        <v>2021</v>
      </c>
      <c r="D263" s="72" t="s">
        <v>128</v>
      </c>
      <c r="E263" s="36">
        <v>44551</v>
      </c>
      <c r="F263" s="72">
        <v>21</v>
      </c>
    </row>
    <row r="264" spans="1:6" x14ac:dyDescent="0.25">
      <c r="A264" t="str">
        <f t="shared" si="5"/>
        <v>Dec-202122</v>
      </c>
      <c r="B264" s="72" t="s">
        <v>100</v>
      </c>
      <c r="C264" s="72">
        <v>2021</v>
      </c>
      <c r="D264" s="72" t="s">
        <v>128</v>
      </c>
      <c r="E264" s="36">
        <v>44552</v>
      </c>
      <c r="F264" s="72">
        <v>22</v>
      </c>
    </row>
    <row r="265" spans="1:6" x14ac:dyDescent="0.25">
      <c r="A265" t="str">
        <f t="shared" si="5"/>
        <v>Dec-202123</v>
      </c>
      <c r="B265" s="72" t="s">
        <v>100</v>
      </c>
      <c r="C265" s="72">
        <v>2021</v>
      </c>
      <c r="D265" s="72" t="s">
        <v>128</v>
      </c>
      <c r="E265" s="36">
        <v>44553</v>
      </c>
      <c r="F265" s="72">
        <v>23</v>
      </c>
    </row>
    <row r="266" spans="1:6" x14ac:dyDescent="0.25">
      <c r="A266" t="str">
        <f t="shared" si="5"/>
        <v>Dec-202124</v>
      </c>
      <c r="B266" s="72" t="s">
        <v>100</v>
      </c>
      <c r="C266" s="72">
        <v>2021</v>
      </c>
      <c r="D266" s="72" t="s">
        <v>128</v>
      </c>
      <c r="E266" s="36">
        <v>44554</v>
      </c>
      <c r="F266" s="72">
        <v>24</v>
      </c>
    </row>
    <row r="267" spans="1:6" x14ac:dyDescent="0.25">
      <c r="A267" t="str">
        <f t="shared" si="5"/>
        <v>Dec-202125</v>
      </c>
      <c r="B267" s="72" t="s">
        <v>100</v>
      </c>
      <c r="C267" s="72">
        <v>2021</v>
      </c>
      <c r="D267" s="72" t="s">
        <v>128</v>
      </c>
      <c r="E267" s="36">
        <v>44555</v>
      </c>
      <c r="F267" s="72">
        <v>25</v>
      </c>
    </row>
    <row r="268" spans="1:6" x14ac:dyDescent="0.25">
      <c r="A268" t="str">
        <f t="shared" si="5"/>
        <v>Dec-202126</v>
      </c>
      <c r="B268" s="72" t="s">
        <v>100</v>
      </c>
      <c r="C268" s="72">
        <v>2021</v>
      </c>
      <c r="D268" s="72" t="s">
        <v>128</v>
      </c>
      <c r="E268" s="36">
        <v>44556</v>
      </c>
      <c r="F268" s="72">
        <v>26</v>
      </c>
    </row>
    <row r="269" spans="1:6" x14ac:dyDescent="0.25">
      <c r="A269" t="str">
        <f t="shared" si="5"/>
        <v>Dec-202127</v>
      </c>
      <c r="B269" s="72" t="s">
        <v>100</v>
      </c>
      <c r="C269" s="72">
        <v>2021</v>
      </c>
      <c r="D269" s="72" t="s">
        <v>128</v>
      </c>
      <c r="E269" s="36">
        <v>44557</v>
      </c>
      <c r="F269" s="72">
        <v>27</v>
      </c>
    </row>
    <row r="270" spans="1:6" x14ac:dyDescent="0.25">
      <c r="A270" t="str">
        <f t="shared" si="5"/>
        <v>Dec-202128</v>
      </c>
      <c r="B270" s="72" t="s">
        <v>100</v>
      </c>
      <c r="C270" s="72">
        <v>2021</v>
      </c>
      <c r="D270" s="72" t="s">
        <v>128</v>
      </c>
      <c r="E270" s="36">
        <v>44558</v>
      </c>
      <c r="F270" s="72">
        <v>28</v>
      </c>
    </row>
    <row r="271" spans="1:6" x14ac:dyDescent="0.25">
      <c r="A271" t="str">
        <f t="shared" si="5"/>
        <v>Dec-202129</v>
      </c>
      <c r="B271" s="72" t="s">
        <v>100</v>
      </c>
      <c r="C271" s="72">
        <v>2021</v>
      </c>
      <c r="D271" s="72" t="s">
        <v>128</v>
      </c>
      <c r="E271" s="36">
        <v>44559</v>
      </c>
      <c r="F271" s="72">
        <v>29</v>
      </c>
    </row>
    <row r="272" spans="1:6" x14ac:dyDescent="0.25">
      <c r="A272" t="str">
        <f t="shared" si="5"/>
        <v>Dec-202130</v>
      </c>
      <c r="B272" s="72" t="s">
        <v>100</v>
      </c>
      <c r="C272" s="72">
        <v>2021</v>
      </c>
      <c r="D272" s="72" t="s">
        <v>128</v>
      </c>
      <c r="E272" s="36">
        <v>44560</v>
      </c>
      <c r="F272" s="72">
        <v>30</v>
      </c>
    </row>
    <row r="273" spans="1:6" x14ac:dyDescent="0.25">
      <c r="A273" t="str">
        <f t="shared" si="5"/>
        <v>Dec-202131</v>
      </c>
      <c r="B273" s="72" t="s">
        <v>100</v>
      </c>
      <c r="C273" s="72">
        <v>2021</v>
      </c>
      <c r="D273" s="72" t="s">
        <v>128</v>
      </c>
      <c r="E273" s="36">
        <v>44561</v>
      </c>
      <c r="F273" s="72">
        <v>31</v>
      </c>
    </row>
    <row r="274" spans="1:6" x14ac:dyDescent="0.25">
      <c r="A274" t="str">
        <f t="shared" si="5"/>
        <v>Jan-20221</v>
      </c>
      <c r="B274" s="72" t="s">
        <v>86</v>
      </c>
      <c r="C274" s="72">
        <v>2022</v>
      </c>
      <c r="D274" s="72" t="s">
        <v>137</v>
      </c>
      <c r="E274" s="36">
        <v>44562</v>
      </c>
      <c r="F274" s="72">
        <v>1</v>
      </c>
    </row>
    <row r="275" spans="1:6" x14ac:dyDescent="0.25">
      <c r="A275" t="str">
        <f t="shared" si="5"/>
        <v>Jan-20222</v>
      </c>
      <c r="B275" s="72" t="s">
        <v>86</v>
      </c>
      <c r="C275" s="72">
        <v>2022</v>
      </c>
      <c r="D275" s="72" t="s">
        <v>137</v>
      </c>
      <c r="E275" s="36">
        <v>44563</v>
      </c>
      <c r="F275" s="72">
        <v>2</v>
      </c>
    </row>
    <row r="276" spans="1:6" x14ac:dyDescent="0.25">
      <c r="A276" t="str">
        <f t="shared" si="5"/>
        <v>Jan-20223</v>
      </c>
      <c r="B276" s="72" t="s">
        <v>86</v>
      </c>
      <c r="C276" s="72">
        <v>2022</v>
      </c>
      <c r="D276" s="72" t="s">
        <v>137</v>
      </c>
      <c r="E276" s="36">
        <v>44564</v>
      </c>
      <c r="F276" s="72">
        <v>3</v>
      </c>
    </row>
    <row r="277" spans="1:6" x14ac:dyDescent="0.25">
      <c r="A277" t="str">
        <f t="shared" si="5"/>
        <v>Jan-20224</v>
      </c>
      <c r="B277" s="72" t="s">
        <v>86</v>
      </c>
      <c r="C277" s="72">
        <v>2022</v>
      </c>
      <c r="D277" s="72" t="s">
        <v>137</v>
      </c>
      <c r="E277" s="36">
        <v>44565</v>
      </c>
      <c r="F277" s="72">
        <v>4</v>
      </c>
    </row>
    <row r="278" spans="1:6" x14ac:dyDescent="0.25">
      <c r="A278" t="str">
        <f t="shared" si="5"/>
        <v>Jan-20225</v>
      </c>
      <c r="B278" s="72" t="s">
        <v>86</v>
      </c>
      <c r="C278" s="72">
        <v>2022</v>
      </c>
      <c r="D278" s="72" t="s">
        <v>137</v>
      </c>
      <c r="E278" s="36">
        <v>44566</v>
      </c>
      <c r="F278" s="72">
        <v>5</v>
      </c>
    </row>
    <row r="279" spans="1:6" x14ac:dyDescent="0.25">
      <c r="A279" t="str">
        <f t="shared" si="5"/>
        <v>Jan-20226</v>
      </c>
      <c r="B279" s="72" t="s">
        <v>86</v>
      </c>
      <c r="C279" s="72">
        <v>2022</v>
      </c>
      <c r="D279" s="72" t="s">
        <v>137</v>
      </c>
      <c r="E279" s="36">
        <v>44567</v>
      </c>
      <c r="F279" s="72">
        <v>6</v>
      </c>
    </row>
    <row r="280" spans="1:6" x14ac:dyDescent="0.25">
      <c r="A280" t="str">
        <f t="shared" si="5"/>
        <v>Jan-20227</v>
      </c>
      <c r="B280" s="72" t="s">
        <v>86</v>
      </c>
      <c r="C280" s="72">
        <v>2022</v>
      </c>
      <c r="D280" s="72" t="s">
        <v>137</v>
      </c>
      <c r="E280" s="36">
        <v>44568</v>
      </c>
      <c r="F280" s="72">
        <v>7</v>
      </c>
    </row>
    <row r="281" spans="1:6" x14ac:dyDescent="0.25">
      <c r="A281" t="str">
        <f t="shared" si="5"/>
        <v>Jan-20228</v>
      </c>
      <c r="B281" s="72" t="s">
        <v>86</v>
      </c>
      <c r="C281" s="72">
        <v>2022</v>
      </c>
      <c r="D281" s="72" t="s">
        <v>137</v>
      </c>
      <c r="E281" s="36">
        <v>44569</v>
      </c>
      <c r="F281" s="72">
        <v>8</v>
      </c>
    </row>
    <row r="282" spans="1:6" x14ac:dyDescent="0.25">
      <c r="A282" t="str">
        <f t="shared" si="5"/>
        <v>Jan-20229</v>
      </c>
      <c r="B282" s="72" t="s">
        <v>86</v>
      </c>
      <c r="C282" s="72">
        <v>2022</v>
      </c>
      <c r="D282" s="72" t="s">
        <v>137</v>
      </c>
      <c r="E282" s="36">
        <v>44570</v>
      </c>
      <c r="F282" s="72">
        <v>9</v>
      </c>
    </row>
    <row r="283" spans="1:6" x14ac:dyDescent="0.25">
      <c r="A283" t="str">
        <f t="shared" si="5"/>
        <v>Jan-202210</v>
      </c>
      <c r="B283" s="72" t="s">
        <v>86</v>
      </c>
      <c r="C283" s="72">
        <v>2022</v>
      </c>
      <c r="D283" s="72" t="s">
        <v>137</v>
      </c>
      <c r="E283" s="36">
        <v>44571</v>
      </c>
      <c r="F283" s="72">
        <v>10</v>
      </c>
    </row>
    <row r="284" spans="1:6" x14ac:dyDescent="0.25">
      <c r="A284" t="str">
        <f t="shared" si="5"/>
        <v>Jan-202211</v>
      </c>
      <c r="B284" s="72" t="s">
        <v>86</v>
      </c>
      <c r="C284" s="72">
        <v>2022</v>
      </c>
      <c r="D284" s="72" t="s">
        <v>137</v>
      </c>
      <c r="E284" s="36">
        <v>44572</v>
      </c>
      <c r="F284" s="72">
        <v>11</v>
      </c>
    </row>
    <row r="285" spans="1:6" x14ac:dyDescent="0.25">
      <c r="A285" t="str">
        <f t="shared" si="5"/>
        <v>Jan-202212</v>
      </c>
      <c r="B285" s="72" t="s">
        <v>86</v>
      </c>
      <c r="C285" s="72">
        <v>2022</v>
      </c>
      <c r="D285" s="72" t="s">
        <v>137</v>
      </c>
      <c r="E285" s="36">
        <v>44573</v>
      </c>
      <c r="F285" s="72">
        <v>12</v>
      </c>
    </row>
    <row r="286" spans="1:6" x14ac:dyDescent="0.25">
      <c r="A286" t="str">
        <f t="shared" si="5"/>
        <v>Jan-202213</v>
      </c>
      <c r="B286" s="72" t="s">
        <v>86</v>
      </c>
      <c r="C286" s="72">
        <v>2022</v>
      </c>
      <c r="D286" s="72" t="s">
        <v>137</v>
      </c>
      <c r="E286" s="36">
        <v>44574</v>
      </c>
      <c r="F286" s="72">
        <v>13</v>
      </c>
    </row>
    <row r="287" spans="1:6" x14ac:dyDescent="0.25">
      <c r="A287" t="str">
        <f t="shared" si="5"/>
        <v>Jan-202214</v>
      </c>
      <c r="B287" s="72" t="s">
        <v>86</v>
      </c>
      <c r="C287" s="72">
        <v>2022</v>
      </c>
      <c r="D287" s="72" t="s">
        <v>137</v>
      </c>
      <c r="E287" s="36">
        <v>44575</v>
      </c>
      <c r="F287" s="72">
        <v>14</v>
      </c>
    </row>
    <row r="288" spans="1:6" x14ac:dyDescent="0.25">
      <c r="A288" t="str">
        <f t="shared" si="5"/>
        <v>Jan-202215</v>
      </c>
      <c r="B288" s="72" t="s">
        <v>86</v>
      </c>
      <c r="C288" s="72">
        <v>2022</v>
      </c>
      <c r="D288" s="72" t="s">
        <v>137</v>
      </c>
      <c r="E288" s="36">
        <v>44576</v>
      </c>
      <c r="F288" s="72">
        <v>15</v>
      </c>
    </row>
    <row r="289" spans="1:6" x14ac:dyDescent="0.25">
      <c r="A289" t="str">
        <f t="shared" si="5"/>
        <v>Jan-202216</v>
      </c>
      <c r="B289" s="72" t="s">
        <v>86</v>
      </c>
      <c r="C289" s="72">
        <v>2022</v>
      </c>
      <c r="D289" s="72" t="s">
        <v>137</v>
      </c>
      <c r="E289" s="36">
        <v>44577</v>
      </c>
      <c r="F289" s="72">
        <v>16</v>
      </c>
    </row>
    <row r="290" spans="1:6" x14ac:dyDescent="0.25">
      <c r="A290" t="str">
        <f t="shared" si="5"/>
        <v>Jan-202217</v>
      </c>
      <c r="B290" s="72" t="s">
        <v>86</v>
      </c>
      <c r="C290" s="72">
        <v>2022</v>
      </c>
      <c r="D290" s="72" t="s">
        <v>137</v>
      </c>
      <c r="E290" s="36">
        <v>44578</v>
      </c>
      <c r="F290" s="72">
        <v>17</v>
      </c>
    </row>
    <row r="291" spans="1:6" x14ac:dyDescent="0.25">
      <c r="A291" t="str">
        <f t="shared" si="5"/>
        <v>Jan-202218</v>
      </c>
      <c r="B291" s="72" t="s">
        <v>86</v>
      </c>
      <c r="C291" s="72">
        <v>2022</v>
      </c>
      <c r="D291" s="72" t="s">
        <v>137</v>
      </c>
      <c r="E291" s="36">
        <v>44579</v>
      </c>
      <c r="F291" s="72">
        <v>18</v>
      </c>
    </row>
    <row r="292" spans="1:6" x14ac:dyDescent="0.25">
      <c r="A292" t="str">
        <f t="shared" si="5"/>
        <v>Jan-202219</v>
      </c>
      <c r="B292" s="72" t="s">
        <v>86</v>
      </c>
      <c r="C292" s="72">
        <v>2022</v>
      </c>
      <c r="D292" s="72" t="s">
        <v>137</v>
      </c>
      <c r="E292" s="36">
        <v>44580</v>
      </c>
      <c r="F292" s="72">
        <v>19</v>
      </c>
    </row>
    <row r="293" spans="1:6" x14ac:dyDescent="0.25">
      <c r="A293" t="str">
        <f t="shared" si="5"/>
        <v>Jan-202220</v>
      </c>
      <c r="B293" s="72" t="s">
        <v>86</v>
      </c>
      <c r="C293" s="72">
        <v>2022</v>
      </c>
      <c r="D293" s="72" t="s">
        <v>137</v>
      </c>
      <c r="E293" s="36">
        <v>44581</v>
      </c>
      <c r="F293" s="72">
        <v>20</v>
      </c>
    </row>
    <row r="294" spans="1:6" x14ac:dyDescent="0.25">
      <c r="A294" t="str">
        <f t="shared" si="5"/>
        <v>Jan-202221</v>
      </c>
      <c r="B294" s="72" t="s">
        <v>86</v>
      </c>
      <c r="C294" s="72">
        <v>2022</v>
      </c>
      <c r="D294" s="72" t="s">
        <v>137</v>
      </c>
      <c r="E294" s="36">
        <v>44582</v>
      </c>
      <c r="F294" s="72">
        <v>21</v>
      </c>
    </row>
    <row r="295" spans="1:6" x14ac:dyDescent="0.25">
      <c r="A295" t="str">
        <f t="shared" si="5"/>
        <v>Jan-202222</v>
      </c>
      <c r="B295" s="72" t="s">
        <v>86</v>
      </c>
      <c r="C295" s="72">
        <v>2022</v>
      </c>
      <c r="D295" s="72" t="s">
        <v>137</v>
      </c>
      <c r="E295" s="36">
        <v>44583</v>
      </c>
      <c r="F295" s="72">
        <v>22</v>
      </c>
    </row>
    <row r="296" spans="1:6" x14ac:dyDescent="0.25">
      <c r="A296" t="str">
        <f t="shared" si="5"/>
        <v>Jan-202223</v>
      </c>
      <c r="B296" s="72" t="s">
        <v>86</v>
      </c>
      <c r="C296" s="72">
        <v>2022</v>
      </c>
      <c r="D296" s="72" t="s">
        <v>137</v>
      </c>
      <c r="E296" s="36">
        <v>44584</v>
      </c>
      <c r="F296" s="72">
        <v>23</v>
      </c>
    </row>
    <row r="297" spans="1:6" x14ac:dyDescent="0.25">
      <c r="A297" t="str">
        <f t="shared" si="5"/>
        <v>Jan-202224</v>
      </c>
      <c r="B297" s="72" t="s">
        <v>86</v>
      </c>
      <c r="C297" s="72">
        <v>2022</v>
      </c>
      <c r="D297" s="72" t="s">
        <v>137</v>
      </c>
      <c r="E297" s="36">
        <v>44585</v>
      </c>
      <c r="F297" s="72">
        <v>24</v>
      </c>
    </row>
    <row r="298" spans="1:6" x14ac:dyDescent="0.25">
      <c r="A298" t="str">
        <f t="shared" si="5"/>
        <v>Jan-202225</v>
      </c>
      <c r="B298" s="72" t="s">
        <v>86</v>
      </c>
      <c r="C298" s="72">
        <v>2022</v>
      </c>
      <c r="D298" s="72" t="s">
        <v>137</v>
      </c>
      <c r="E298" s="36">
        <v>44586</v>
      </c>
      <c r="F298" s="72">
        <v>25</v>
      </c>
    </row>
    <row r="299" spans="1:6" x14ac:dyDescent="0.25">
      <c r="A299" t="str">
        <f t="shared" si="5"/>
        <v>Jan-202226</v>
      </c>
      <c r="B299" s="72" t="s">
        <v>86</v>
      </c>
      <c r="C299" s="72">
        <v>2022</v>
      </c>
      <c r="D299" s="72" t="s">
        <v>137</v>
      </c>
      <c r="E299" s="36">
        <v>44587</v>
      </c>
      <c r="F299" s="72">
        <v>26</v>
      </c>
    </row>
    <row r="300" spans="1:6" x14ac:dyDescent="0.25">
      <c r="A300" t="str">
        <f t="shared" si="5"/>
        <v>Jan-202227</v>
      </c>
      <c r="B300" s="72" t="s">
        <v>86</v>
      </c>
      <c r="C300" s="72">
        <v>2022</v>
      </c>
      <c r="D300" s="72" t="s">
        <v>137</v>
      </c>
      <c r="E300" s="36">
        <v>44588</v>
      </c>
      <c r="F300" s="72">
        <v>27</v>
      </c>
    </row>
    <row r="301" spans="1:6" x14ac:dyDescent="0.25">
      <c r="A301" t="str">
        <f t="shared" si="5"/>
        <v>Jan-202228</v>
      </c>
      <c r="B301" s="72" t="s">
        <v>86</v>
      </c>
      <c r="C301" s="72">
        <v>2022</v>
      </c>
      <c r="D301" s="72" t="s">
        <v>137</v>
      </c>
      <c r="E301" s="36">
        <v>44589</v>
      </c>
      <c r="F301" s="72">
        <v>28</v>
      </c>
    </row>
    <row r="302" spans="1:6" x14ac:dyDescent="0.25">
      <c r="A302" t="str">
        <f t="shared" si="5"/>
        <v>Jan-202229</v>
      </c>
      <c r="B302" s="72" t="s">
        <v>86</v>
      </c>
      <c r="C302" s="72">
        <v>2022</v>
      </c>
      <c r="D302" s="72" t="s">
        <v>137</v>
      </c>
      <c r="E302" s="36">
        <v>44590</v>
      </c>
      <c r="F302" s="72">
        <v>29</v>
      </c>
    </row>
    <row r="303" spans="1:6" x14ac:dyDescent="0.25">
      <c r="A303" t="str">
        <f t="shared" si="5"/>
        <v>Jan-202230</v>
      </c>
      <c r="B303" s="72" t="s">
        <v>86</v>
      </c>
      <c r="C303" s="72">
        <v>2022</v>
      </c>
      <c r="D303" s="72" t="s">
        <v>137</v>
      </c>
      <c r="E303" s="36">
        <v>44591</v>
      </c>
      <c r="F303" s="72">
        <v>30</v>
      </c>
    </row>
    <row r="304" spans="1:6" x14ac:dyDescent="0.25">
      <c r="A304" t="str">
        <f t="shared" si="5"/>
        <v>Jan-202231</v>
      </c>
      <c r="B304" s="72" t="s">
        <v>86</v>
      </c>
      <c r="C304" s="72">
        <v>2022</v>
      </c>
      <c r="D304" s="72" t="s">
        <v>137</v>
      </c>
      <c r="E304" s="36">
        <v>44592</v>
      </c>
      <c r="F304" s="72">
        <v>31</v>
      </c>
    </row>
    <row r="305" spans="1:6" x14ac:dyDescent="0.25">
      <c r="A305" t="str">
        <f t="shared" si="5"/>
        <v>Feb-20221</v>
      </c>
      <c r="B305" s="72" t="s">
        <v>101</v>
      </c>
      <c r="C305" s="72">
        <v>2022</v>
      </c>
      <c r="D305" s="72" t="s">
        <v>138</v>
      </c>
      <c r="E305" s="36">
        <v>44593</v>
      </c>
      <c r="F305" s="72">
        <v>1</v>
      </c>
    </row>
    <row r="306" spans="1:6" x14ac:dyDescent="0.25">
      <c r="A306" t="str">
        <f t="shared" si="5"/>
        <v>Feb-20222</v>
      </c>
      <c r="B306" s="72" t="s">
        <v>101</v>
      </c>
      <c r="C306" s="72">
        <v>2022</v>
      </c>
      <c r="D306" s="72" t="s">
        <v>138</v>
      </c>
      <c r="E306" s="36">
        <v>44594</v>
      </c>
      <c r="F306" s="72">
        <v>2</v>
      </c>
    </row>
    <row r="307" spans="1:6" x14ac:dyDescent="0.25">
      <c r="A307" t="str">
        <f t="shared" si="5"/>
        <v>Feb-20223</v>
      </c>
      <c r="B307" s="72" t="s">
        <v>101</v>
      </c>
      <c r="C307" s="72">
        <v>2022</v>
      </c>
      <c r="D307" s="72" t="s">
        <v>138</v>
      </c>
      <c r="E307" s="36">
        <v>44595</v>
      </c>
      <c r="F307" s="72">
        <v>3</v>
      </c>
    </row>
    <row r="308" spans="1:6" x14ac:dyDescent="0.25">
      <c r="A308" t="str">
        <f t="shared" si="5"/>
        <v>Feb-20224</v>
      </c>
      <c r="B308" s="72" t="s">
        <v>101</v>
      </c>
      <c r="C308" s="72">
        <v>2022</v>
      </c>
      <c r="D308" s="72" t="s">
        <v>138</v>
      </c>
      <c r="E308" s="36">
        <v>44596</v>
      </c>
      <c r="F308" s="72">
        <v>4</v>
      </c>
    </row>
    <row r="309" spans="1:6" x14ac:dyDescent="0.25">
      <c r="A309" t="str">
        <f t="shared" si="5"/>
        <v>Feb-20225</v>
      </c>
      <c r="B309" s="72" t="s">
        <v>101</v>
      </c>
      <c r="C309" s="72">
        <v>2022</v>
      </c>
      <c r="D309" s="72" t="s">
        <v>138</v>
      </c>
      <c r="E309" s="36">
        <v>44597</v>
      </c>
      <c r="F309" s="72">
        <v>5</v>
      </c>
    </row>
    <row r="310" spans="1:6" x14ac:dyDescent="0.25">
      <c r="A310" t="str">
        <f t="shared" si="5"/>
        <v>Feb-20226</v>
      </c>
      <c r="B310" s="72" t="s">
        <v>101</v>
      </c>
      <c r="C310" s="72">
        <v>2022</v>
      </c>
      <c r="D310" s="72" t="s">
        <v>138</v>
      </c>
      <c r="E310" s="36">
        <v>44598</v>
      </c>
      <c r="F310" s="72">
        <v>6</v>
      </c>
    </row>
    <row r="311" spans="1:6" x14ac:dyDescent="0.25">
      <c r="A311" t="str">
        <f t="shared" si="5"/>
        <v>Feb-20227</v>
      </c>
      <c r="B311" s="72" t="s">
        <v>101</v>
      </c>
      <c r="C311" s="72">
        <v>2022</v>
      </c>
      <c r="D311" s="72" t="s">
        <v>138</v>
      </c>
      <c r="E311" s="36">
        <v>44599</v>
      </c>
      <c r="F311" s="72">
        <v>7</v>
      </c>
    </row>
    <row r="312" spans="1:6" x14ac:dyDescent="0.25">
      <c r="A312" t="str">
        <f t="shared" si="5"/>
        <v>Feb-20228</v>
      </c>
      <c r="B312" s="72" t="s">
        <v>101</v>
      </c>
      <c r="C312" s="72">
        <v>2022</v>
      </c>
      <c r="D312" s="72" t="s">
        <v>138</v>
      </c>
      <c r="E312" s="36">
        <v>44600</v>
      </c>
      <c r="F312" s="72">
        <v>8</v>
      </c>
    </row>
    <row r="313" spans="1:6" x14ac:dyDescent="0.25">
      <c r="A313" t="str">
        <f t="shared" si="5"/>
        <v>Feb-20229</v>
      </c>
      <c r="B313" s="72" t="s">
        <v>101</v>
      </c>
      <c r="C313" s="72">
        <v>2022</v>
      </c>
      <c r="D313" s="72" t="s">
        <v>138</v>
      </c>
      <c r="E313" s="36">
        <v>44601</v>
      </c>
      <c r="F313" s="72">
        <v>9</v>
      </c>
    </row>
    <row r="314" spans="1:6" x14ac:dyDescent="0.25">
      <c r="A314" t="str">
        <f t="shared" si="5"/>
        <v>Feb-202210</v>
      </c>
      <c r="B314" s="72" t="s">
        <v>101</v>
      </c>
      <c r="C314" s="72">
        <v>2022</v>
      </c>
      <c r="D314" s="72" t="s">
        <v>138</v>
      </c>
      <c r="E314" s="36">
        <v>44602</v>
      </c>
      <c r="F314" s="72">
        <v>10</v>
      </c>
    </row>
    <row r="315" spans="1:6" x14ac:dyDescent="0.25">
      <c r="A315" t="str">
        <f t="shared" si="5"/>
        <v>Feb-202211</v>
      </c>
      <c r="B315" s="72" t="s">
        <v>101</v>
      </c>
      <c r="C315" s="72">
        <v>2022</v>
      </c>
      <c r="D315" s="72" t="s">
        <v>138</v>
      </c>
      <c r="E315" s="36">
        <v>44603</v>
      </c>
      <c r="F315" s="72">
        <v>11</v>
      </c>
    </row>
    <row r="316" spans="1:6" x14ac:dyDescent="0.25">
      <c r="A316" t="str">
        <f t="shared" si="5"/>
        <v>Feb-202212</v>
      </c>
      <c r="B316" s="72" t="s">
        <v>101</v>
      </c>
      <c r="C316" s="72">
        <v>2022</v>
      </c>
      <c r="D316" s="72" t="s">
        <v>138</v>
      </c>
      <c r="E316" s="36">
        <v>44604</v>
      </c>
      <c r="F316" s="72">
        <v>12</v>
      </c>
    </row>
    <row r="317" spans="1:6" x14ac:dyDescent="0.25">
      <c r="A317" t="str">
        <f t="shared" si="5"/>
        <v>Feb-202213</v>
      </c>
      <c r="B317" s="72" t="s">
        <v>101</v>
      </c>
      <c r="C317" s="72">
        <v>2022</v>
      </c>
      <c r="D317" s="72" t="s">
        <v>138</v>
      </c>
      <c r="E317" s="36">
        <v>44605</v>
      </c>
      <c r="F317" s="72">
        <v>13</v>
      </c>
    </row>
    <row r="318" spans="1:6" x14ac:dyDescent="0.25">
      <c r="A318" t="str">
        <f t="shared" si="5"/>
        <v>Feb-202214</v>
      </c>
      <c r="B318" s="72" t="s">
        <v>101</v>
      </c>
      <c r="C318" s="72">
        <v>2022</v>
      </c>
      <c r="D318" s="72" t="s">
        <v>138</v>
      </c>
      <c r="E318" s="36">
        <v>44606</v>
      </c>
      <c r="F318" s="72">
        <v>14</v>
      </c>
    </row>
    <row r="319" spans="1:6" x14ac:dyDescent="0.25">
      <c r="A319" t="str">
        <f t="shared" si="5"/>
        <v>Feb-202215</v>
      </c>
      <c r="B319" s="72" t="s">
        <v>101</v>
      </c>
      <c r="C319" s="72">
        <v>2022</v>
      </c>
      <c r="D319" s="72" t="s">
        <v>138</v>
      </c>
      <c r="E319" s="36">
        <v>44607</v>
      </c>
      <c r="F319" s="72">
        <v>15</v>
      </c>
    </row>
    <row r="320" spans="1:6" x14ac:dyDescent="0.25">
      <c r="A320" t="str">
        <f t="shared" si="5"/>
        <v>Feb-202216</v>
      </c>
      <c r="B320" s="72" t="s">
        <v>101</v>
      </c>
      <c r="C320" s="72">
        <v>2022</v>
      </c>
      <c r="D320" s="72" t="s">
        <v>138</v>
      </c>
      <c r="E320" s="36">
        <v>44608</v>
      </c>
      <c r="F320" s="72">
        <v>16</v>
      </c>
    </row>
    <row r="321" spans="1:6" x14ac:dyDescent="0.25">
      <c r="A321" t="str">
        <f t="shared" si="5"/>
        <v>Feb-202217</v>
      </c>
      <c r="B321" s="72" t="s">
        <v>101</v>
      </c>
      <c r="C321" s="72">
        <v>2022</v>
      </c>
      <c r="D321" s="72" t="s">
        <v>138</v>
      </c>
      <c r="E321" s="36">
        <v>44609</v>
      </c>
      <c r="F321" s="72">
        <v>17</v>
      </c>
    </row>
    <row r="322" spans="1:6" x14ac:dyDescent="0.25">
      <c r="A322" t="str">
        <f t="shared" si="5"/>
        <v>Feb-202218</v>
      </c>
      <c r="B322" s="72" t="s">
        <v>101</v>
      </c>
      <c r="C322" s="72">
        <v>2022</v>
      </c>
      <c r="D322" s="72" t="s">
        <v>138</v>
      </c>
      <c r="E322" s="36">
        <v>44610</v>
      </c>
      <c r="F322" s="72">
        <v>18</v>
      </c>
    </row>
    <row r="323" spans="1:6" x14ac:dyDescent="0.25">
      <c r="A323" t="str">
        <f t="shared" si="5"/>
        <v>Feb-202219</v>
      </c>
      <c r="B323" s="72" t="s">
        <v>101</v>
      </c>
      <c r="C323" s="72">
        <v>2022</v>
      </c>
      <c r="D323" s="72" t="s">
        <v>138</v>
      </c>
      <c r="E323" s="36">
        <v>44611</v>
      </c>
      <c r="F323" s="72">
        <v>19</v>
      </c>
    </row>
    <row r="324" spans="1:6" x14ac:dyDescent="0.25">
      <c r="A324" t="str">
        <f t="shared" si="5"/>
        <v>Feb-202220</v>
      </c>
      <c r="B324" s="72" t="s">
        <v>101</v>
      </c>
      <c r="C324" s="72">
        <v>2022</v>
      </c>
      <c r="D324" s="72" t="s">
        <v>138</v>
      </c>
      <c r="E324" s="36">
        <v>44612</v>
      </c>
      <c r="F324" s="72">
        <v>20</v>
      </c>
    </row>
    <row r="325" spans="1:6" x14ac:dyDescent="0.25">
      <c r="A325" t="str">
        <f t="shared" si="5"/>
        <v>Feb-202221</v>
      </c>
      <c r="B325" s="72" t="s">
        <v>101</v>
      </c>
      <c r="C325" s="72">
        <v>2022</v>
      </c>
      <c r="D325" s="72" t="s">
        <v>138</v>
      </c>
      <c r="E325" s="36">
        <v>44613</v>
      </c>
      <c r="F325" s="72">
        <v>21</v>
      </c>
    </row>
    <row r="326" spans="1:6" x14ac:dyDescent="0.25">
      <c r="A326" t="str">
        <f t="shared" ref="A326:A389" si="6">D326&amp;F326</f>
        <v>Feb-202222</v>
      </c>
      <c r="B326" s="72" t="s">
        <v>101</v>
      </c>
      <c r="C326" s="72">
        <v>2022</v>
      </c>
      <c r="D326" s="72" t="s">
        <v>138</v>
      </c>
      <c r="E326" s="36">
        <v>44614</v>
      </c>
      <c r="F326" s="72">
        <v>22</v>
      </c>
    </row>
    <row r="327" spans="1:6" x14ac:dyDescent="0.25">
      <c r="A327" t="str">
        <f t="shared" si="6"/>
        <v>Feb-202223</v>
      </c>
      <c r="B327" s="72" t="s">
        <v>101</v>
      </c>
      <c r="C327" s="72">
        <v>2022</v>
      </c>
      <c r="D327" s="72" t="s">
        <v>138</v>
      </c>
      <c r="E327" s="36">
        <v>44615</v>
      </c>
      <c r="F327" s="72">
        <v>23</v>
      </c>
    </row>
    <row r="328" spans="1:6" x14ac:dyDescent="0.25">
      <c r="A328" t="str">
        <f t="shared" si="6"/>
        <v>Feb-202224</v>
      </c>
      <c r="B328" s="72" t="s">
        <v>101</v>
      </c>
      <c r="C328" s="72">
        <v>2022</v>
      </c>
      <c r="D328" s="72" t="s">
        <v>138</v>
      </c>
      <c r="E328" s="36">
        <v>44616</v>
      </c>
      <c r="F328" s="72">
        <v>24</v>
      </c>
    </row>
    <row r="329" spans="1:6" x14ac:dyDescent="0.25">
      <c r="A329" t="str">
        <f t="shared" si="6"/>
        <v>Feb-202225</v>
      </c>
      <c r="B329" s="72" t="s">
        <v>101</v>
      </c>
      <c r="C329" s="72">
        <v>2022</v>
      </c>
      <c r="D329" s="72" t="s">
        <v>138</v>
      </c>
      <c r="E329" s="36">
        <v>44617</v>
      </c>
      <c r="F329" s="72">
        <v>25</v>
      </c>
    </row>
    <row r="330" spans="1:6" x14ac:dyDescent="0.25">
      <c r="A330" t="str">
        <f t="shared" si="6"/>
        <v>Feb-202226</v>
      </c>
      <c r="B330" s="72" t="s">
        <v>101</v>
      </c>
      <c r="C330" s="72">
        <v>2022</v>
      </c>
      <c r="D330" s="72" t="s">
        <v>138</v>
      </c>
      <c r="E330" s="36">
        <v>44618</v>
      </c>
      <c r="F330" s="72">
        <v>26</v>
      </c>
    </row>
    <row r="331" spans="1:6" x14ac:dyDescent="0.25">
      <c r="A331" t="str">
        <f t="shared" si="6"/>
        <v>Feb-202227</v>
      </c>
      <c r="B331" s="72" t="s">
        <v>101</v>
      </c>
      <c r="C331" s="72">
        <v>2022</v>
      </c>
      <c r="D331" s="72" t="s">
        <v>138</v>
      </c>
      <c r="E331" s="36">
        <v>44619</v>
      </c>
      <c r="F331" s="72">
        <v>27</v>
      </c>
    </row>
    <row r="332" spans="1:6" x14ac:dyDescent="0.25">
      <c r="A332" t="str">
        <f t="shared" si="6"/>
        <v>Feb-202228</v>
      </c>
      <c r="B332" s="72" t="s">
        <v>101</v>
      </c>
      <c r="C332" s="72">
        <v>2022</v>
      </c>
      <c r="D332" s="72" t="s">
        <v>138</v>
      </c>
      <c r="E332" s="36">
        <v>44620</v>
      </c>
      <c r="F332" s="72">
        <v>28</v>
      </c>
    </row>
    <row r="333" spans="1:6" x14ac:dyDescent="0.25">
      <c r="A333" t="str">
        <f t="shared" si="6"/>
        <v>Mar-20221</v>
      </c>
      <c r="B333" s="72" t="s">
        <v>102</v>
      </c>
      <c r="C333" s="72">
        <v>2022</v>
      </c>
      <c r="D333" s="72" t="s">
        <v>139</v>
      </c>
      <c r="E333" s="36">
        <v>44621</v>
      </c>
      <c r="F333" s="72">
        <v>1</v>
      </c>
    </row>
    <row r="334" spans="1:6" x14ac:dyDescent="0.25">
      <c r="A334" t="str">
        <f t="shared" si="6"/>
        <v>Mar-20222</v>
      </c>
      <c r="B334" s="72" t="s">
        <v>102</v>
      </c>
      <c r="C334" s="72">
        <v>2022</v>
      </c>
      <c r="D334" s="72" t="s">
        <v>139</v>
      </c>
      <c r="E334" s="36">
        <v>44622</v>
      </c>
      <c r="F334" s="72">
        <v>2</v>
      </c>
    </row>
    <row r="335" spans="1:6" x14ac:dyDescent="0.25">
      <c r="A335" t="str">
        <f t="shared" si="6"/>
        <v>Mar-20223</v>
      </c>
      <c r="B335" s="72" t="s">
        <v>102</v>
      </c>
      <c r="C335" s="72">
        <v>2022</v>
      </c>
      <c r="D335" s="72" t="s">
        <v>139</v>
      </c>
      <c r="E335" s="36">
        <v>44623</v>
      </c>
      <c r="F335" s="72">
        <v>3</v>
      </c>
    </row>
    <row r="336" spans="1:6" x14ac:dyDescent="0.25">
      <c r="A336" t="str">
        <f t="shared" si="6"/>
        <v>Mar-20224</v>
      </c>
      <c r="B336" s="72" t="s">
        <v>102</v>
      </c>
      <c r="C336" s="72">
        <v>2022</v>
      </c>
      <c r="D336" s="72" t="s">
        <v>139</v>
      </c>
      <c r="E336" s="36">
        <v>44624</v>
      </c>
      <c r="F336" s="72">
        <v>4</v>
      </c>
    </row>
    <row r="337" spans="1:6" x14ac:dyDescent="0.25">
      <c r="A337" t="str">
        <f t="shared" si="6"/>
        <v>Mar-20225</v>
      </c>
      <c r="B337" s="72" t="s">
        <v>102</v>
      </c>
      <c r="C337" s="72">
        <v>2022</v>
      </c>
      <c r="D337" s="72" t="s">
        <v>139</v>
      </c>
      <c r="E337" s="36">
        <v>44625</v>
      </c>
      <c r="F337" s="72">
        <v>5</v>
      </c>
    </row>
    <row r="338" spans="1:6" x14ac:dyDescent="0.25">
      <c r="A338" t="str">
        <f t="shared" si="6"/>
        <v>Mar-20226</v>
      </c>
      <c r="B338" s="72" t="s">
        <v>102</v>
      </c>
      <c r="C338" s="72">
        <v>2022</v>
      </c>
      <c r="D338" s="72" t="s">
        <v>139</v>
      </c>
      <c r="E338" s="36">
        <v>44626</v>
      </c>
      <c r="F338" s="72">
        <v>6</v>
      </c>
    </row>
    <row r="339" spans="1:6" x14ac:dyDescent="0.25">
      <c r="A339" t="str">
        <f t="shared" si="6"/>
        <v>Mar-20227</v>
      </c>
      <c r="B339" s="72" t="s">
        <v>102</v>
      </c>
      <c r="C339" s="72">
        <v>2022</v>
      </c>
      <c r="D339" s="72" t="s">
        <v>139</v>
      </c>
      <c r="E339" s="36">
        <v>44627</v>
      </c>
      <c r="F339" s="72">
        <v>7</v>
      </c>
    </row>
    <row r="340" spans="1:6" x14ac:dyDescent="0.25">
      <c r="A340" t="str">
        <f t="shared" si="6"/>
        <v>Mar-20228</v>
      </c>
      <c r="B340" s="72" t="s">
        <v>102</v>
      </c>
      <c r="C340" s="72">
        <v>2022</v>
      </c>
      <c r="D340" s="72" t="s">
        <v>139</v>
      </c>
      <c r="E340" s="36">
        <v>44628</v>
      </c>
      <c r="F340" s="72">
        <v>8</v>
      </c>
    </row>
    <row r="341" spans="1:6" x14ac:dyDescent="0.25">
      <c r="A341" t="str">
        <f t="shared" si="6"/>
        <v>Mar-20229</v>
      </c>
      <c r="B341" s="72" t="s">
        <v>102</v>
      </c>
      <c r="C341" s="72">
        <v>2022</v>
      </c>
      <c r="D341" s="72" t="s">
        <v>139</v>
      </c>
      <c r="E341" s="36">
        <v>44629</v>
      </c>
      <c r="F341" s="72">
        <v>9</v>
      </c>
    </row>
    <row r="342" spans="1:6" x14ac:dyDescent="0.25">
      <c r="A342" t="str">
        <f t="shared" si="6"/>
        <v>Mar-202210</v>
      </c>
      <c r="B342" s="72" t="s">
        <v>102</v>
      </c>
      <c r="C342" s="72">
        <v>2022</v>
      </c>
      <c r="D342" s="72" t="s">
        <v>139</v>
      </c>
      <c r="E342" s="36">
        <v>44630</v>
      </c>
      <c r="F342" s="72">
        <v>10</v>
      </c>
    </row>
    <row r="343" spans="1:6" x14ac:dyDescent="0.25">
      <c r="A343" t="str">
        <f t="shared" si="6"/>
        <v>Mar-202211</v>
      </c>
      <c r="B343" s="72" t="s">
        <v>102</v>
      </c>
      <c r="C343" s="72">
        <v>2022</v>
      </c>
      <c r="D343" s="72" t="s">
        <v>139</v>
      </c>
      <c r="E343" s="36">
        <v>44631</v>
      </c>
      <c r="F343" s="72">
        <v>11</v>
      </c>
    </row>
    <row r="344" spans="1:6" x14ac:dyDescent="0.25">
      <c r="A344" t="str">
        <f t="shared" si="6"/>
        <v>Mar-202212</v>
      </c>
      <c r="B344" s="72" t="s">
        <v>102</v>
      </c>
      <c r="C344" s="72">
        <v>2022</v>
      </c>
      <c r="D344" s="72" t="s">
        <v>139</v>
      </c>
      <c r="E344" s="36">
        <v>44632</v>
      </c>
      <c r="F344" s="72">
        <v>12</v>
      </c>
    </row>
    <row r="345" spans="1:6" x14ac:dyDescent="0.25">
      <c r="A345" t="str">
        <f t="shared" si="6"/>
        <v>Mar-202213</v>
      </c>
      <c r="B345" s="72" t="s">
        <v>102</v>
      </c>
      <c r="C345" s="72">
        <v>2022</v>
      </c>
      <c r="D345" s="72" t="s">
        <v>139</v>
      </c>
      <c r="E345" s="36">
        <v>44633</v>
      </c>
      <c r="F345" s="72">
        <v>13</v>
      </c>
    </row>
    <row r="346" spans="1:6" x14ac:dyDescent="0.25">
      <c r="A346" t="str">
        <f t="shared" si="6"/>
        <v>Mar-202214</v>
      </c>
      <c r="B346" s="72" t="s">
        <v>102</v>
      </c>
      <c r="C346" s="72">
        <v>2022</v>
      </c>
      <c r="D346" s="72" t="s">
        <v>139</v>
      </c>
      <c r="E346" s="36">
        <v>44634</v>
      </c>
      <c r="F346" s="72">
        <v>14</v>
      </c>
    </row>
    <row r="347" spans="1:6" x14ac:dyDescent="0.25">
      <c r="A347" t="str">
        <f t="shared" si="6"/>
        <v>Mar-202215</v>
      </c>
      <c r="B347" s="72" t="s">
        <v>102</v>
      </c>
      <c r="C347" s="72">
        <v>2022</v>
      </c>
      <c r="D347" s="72" t="s">
        <v>139</v>
      </c>
      <c r="E347" s="36">
        <v>44635</v>
      </c>
      <c r="F347" s="72">
        <v>15</v>
      </c>
    </row>
    <row r="348" spans="1:6" x14ac:dyDescent="0.25">
      <c r="A348" t="str">
        <f t="shared" si="6"/>
        <v>Mar-202216</v>
      </c>
      <c r="B348" s="72" t="s">
        <v>102</v>
      </c>
      <c r="C348" s="72">
        <v>2022</v>
      </c>
      <c r="D348" s="72" t="s">
        <v>139</v>
      </c>
      <c r="E348" s="36">
        <v>44636</v>
      </c>
      <c r="F348" s="72">
        <v>16</v>
      </c>
    </row>
    <row r="349" spans="1:6" x14ac:dyDescent="0.25">
      <c r="A349" t="str">
        <f t="shared" si="6"/>
        <v>Mar-202217</v>
      </c>
      <c r="B349" s="72" t="s">
        <v>102</v>
      </c>
      <c r="C349" s="72">
        <v>2022</v>
      </c>
      <c r="D349" s="72" t="s">
        <v>139</v>
      </c>
      <c r="E349" s="36">
        <v>44637</v>
      </c>
      <c r="F349" s="72">
        <v>17</v>
      </c>
    </row>
    <row r="350" spans="1:6" x14ac:dyDescent="0.25">
      <c r="A350" t="str">
        <f t="shared" si="6"/>
        <v>Mar-202218</v>
      </c>
      <c r="B350" s="72" t="s">
        <v>102</v>
      </c>
      <c r="C350" s="72">
        <v>2022</v>
      </c>
      <c r="D350" s="72" t="s">
        <v>139</v>
      </c>
      <c r="E350" s="36">
        <v>44638</v>
      </c>
      <c r="F350" s="72">
        <v>18</v>
      </c>
    </row>
    <row r="351" spans="1:6" x14ac:dyDescent="0.25">
      <c r="A351" t="str">
        <f t="shared" si="6"/>
        <v>Mar-202219</v>
      </c>
      <c r="B351" s="72" t="s">
        <v>102</v>
      </c>
      <c r="C351" s="72">
        <v>2022</v>
      </c>
      <c r="D351" s="72" t="s">
        <v>139</v>
      </c>
      <c r="E351" s="36">
        <v>44639</v>
      </c>
      <c r="F351" s="72">
        <v>19</v>
      </c>
    </row>
    <row r="352" spans="1:6" x14ac:dyDescent="0.25">
      <c r="A352" t="str">
        <f t="shared" si="6"/>
        <v>Mar-202220</v>
      </c>
      <c r="B352" s="72" t="s">
        <v>102</v>
      </c>
      <c r="C352" s="72">
        <v>2022</v>
      </c>
      <c r="D352" s="72" t="s">
        <v>139</v>
      </c>
      <c r="E352" s="36">
        <v>44640</v>
      </c>
      <c r="F352" s="72">
        <v>20</v>
      </c>
    </row>
    <row r="353" spans="1:6" x14ac:dyDescent="0.25">
      <c r="A353" t="str">
        <f t="shared" si="6"/>
        <v>Mar-202221</v>
      </c>
      <c r="B353" s="72" t="s">
        <v>102</v>
      </c>
      <c r="C353" s="72">
        <v>2022</v>
      </c>
      <c r="D353" s="72" t="s">
        <v>139</v>
      </c>
      <c r="E353" s="36">
        <v>44641</v>
      </c>
      <c r="F353" s="72">
        <v>21</v>
      </c>
    </row>
    <row r="354" spans="1:6" x14ac:dyDescent="0.25">
      <c r="A354" t="str">
        <f t="shared" si="6"/>
        <v>Mar-202222</v>
      </c>
      <c r="B354" s="72" t="s">
        <v>102</v>
      </c>
      <c r="C354" s="72">
        <v>2022</v>
      </c>
      <c r="D354" s="72" t="s">
        <v>139</v>
      </c>
      <c r="E354" s="36">
        <v>44642</v>
      </c>
      <c r="F354" s="72">
        <v>22</v>
      </c>
    </row>
    <row r="355" spans="1:6" x14ac:dyDescent="0.25">
      <c r="A355" t="str">
        <f t="shared" si="6"/>
        <v>Mar-202223</v>
      </c>
      <c r="B355" s="72" t="s">
        <v>102</v>
      </c>
      <c r="C355" s="72">
        <v>2022</v>
      </c>
      <c r="D355" s="72" t="s">
        <v>139</v>
      </c>
      <c r="E355" s="36">
        <v>44643</v>
      </c>
      <c r="F355" s="72">
        <v>23</v>
      </c>
    </row>
    <row r="356" spans="1:6" x14ac:dyDescent="0.25">
      <c r="A356" t="str">
        <f t="shared" si="6"/>
        <v>Mar-202224</v>
      </c>
      <c r="B356" s="72" t="s">
        <v>102</v>
      </c>
      <c r="C356" s="72">
        <v>2022</v>
      </c>
      <c r="D356" s="72" t="s">
        <v>139</v>
      </c>
      <c r="E356" s="36">
        <v>44644</v>
      </c>
      <c r="F356" s="72">
        <v>24</v>
      </c>
    </row>
    <row r="357" spans="1:6" x14ac:dyDescent="0.25">
      <c r="A357" t="str">
        <f t="shared" si="6"/>
        <v>Mar-202225</v>
      </c>
      <c r="B357" s="72" t="s">
        <v>102</v>
      </c>
      <c r="C357" s="72">
        <v>2022</v>
      </c>
      <c r="D357" s="72" t="s">
        <v>139</v>
      </c>
      <c r="E357" s="36">
        <v>44645</v>
      </c>
      <c r="F357" s="72">
        <v>25</v>
      </c>
    </row>
    <row r="358" spans="1:6" x14ac:dyDescent="0.25">
      <c r="A358" t="str">
        <f t="shared" si="6"/>
        <v>Mar-202226</v>
      </c>
      <c r="B358" s="72" t="s">
        <v>102</v>
      </c>
      <c r="C358" s="72">
        <v>2022</v>
      </c>
      <c r="D358" s="72" t="s">
        <v>139</v>
      </c>
      <c r="E358" s="36">
        <v>44646</v>
      </c>
      <c r="F358" s="72">
        <v>26</v>
      </c>
    </row>
    <row r="359" spans="1:6" x14ac:dyDescent="0.25">
      <c r="A359" t="str">
        <f t="shared" si="6"/>
        <v>Mar-202227</v>
      </c>
      <c r="B359" s="72" t="s">
        <v>102</v>
      </c>
      <c r="C359" s="72">
        <v>2022</v>
      </c>
      <c r="D359" s="72" t="s">
        <v>139</v>
      </c>
      <c r="E359" s="36">
        <v>44647</v>
      </c>
      <c r="F359" s="72">
        <v>27</v>
      </c>
    </row>
    <row r="360" spans="1:6" x14ac:dyDescent="0.25">
      <c r="A360" t="str">
        <f t="shared" si="6"/>
        <v>Mar-202228</v>
      </c>
      <c r="B360" s="72" t="s">
        <v>102</v>
      </c>
      <c r="C360" s="72">
        <v>2022</v>
      </c>
      <c r="D360" s="72" t="s">
        <v>139</v>
      </c>
      <c r="E360" s="36">
        <v>44648</v>
      </c>
      <c r="F360" s="72">
        <v>28</v>
      </c>
    </row>
    <row r="361" spans="1:6" x14ac:dyDescent="0.25">
      <c r="A361" t="str">
        <f t="shared" si="6"/>
        <v>Mar-202229</v>
      </c>
      <c r="B361" s="72" t="s">
        <v>102</v>
      </c>
      <c r="C361" s="72">
        <v>2022</v>
      </c>
      <c r="D361" s="72" t="s">
        <v>139</v>
      </c>
      <c r="E361" s="36">
        <v>44649</v>
      </c>
      <c r="F361" s="72">
        <v>29</v>
      </c>
    </row>
    <row r="362" spans="1:6" x14ac:dyDescent="0.25">
      <c r="A362" t="str">
        <f t="shared" si="6"/>
        <v>Mar-202230</v>
      </c>
      <c r="B362" s="72" t="s">
        <v>102</v>
      </c>
      <c r="C362" s="72">
        <v>2022</v>
      </c>
      <c r="D362" s="72" t="s">
        <v>139</v>
      </c>
      <c r="E362" s="36">
        <v>44650</v>
      </c>
      <c r="F362" s="72">
        <v>30</v>
      </c>
    </row>
    <row r="363" spans="1:6" x14ac:dyDescent="0.25">
      <c r="A363" t="str">
        <f t="shared" si="6"/>
        <v>Mar-202231</v>
      </c>
      <c r="B363" s="72" t="s">
        <v>102</v>
      </c>
      <c r="C363" s="72">
        <v>2022</v>
      </c>
      <c r="D363" s="72" t="s">
        <v>139</v>
      </c>
      <c r="E363" s="36">
        <v>44651</v>
      </c>
      <c r="F363" s="72">
        <v>31</v>
      </c>
    </row>
    <row r="364" spans="1:6" x14ac:dyDescent="0.25">
      <c r="A364" t="str">
        <f t="shared" si="6"/>
        <v>Apr-20221</v>
      </c>
      <c r="B364" s="72" t="s">
        <v>92</v>
      </c>
      <c r="C364" s="72">
        <v>2022</v>
      </c>
      <c r="D364" s="72" t="s">
        <v>140</v>
      </c>
      <c r="E364" s="36">
        <v>44652</v>
      </c>
      <c r="F364" s="72">
        <v>1</v>
      </c>
    </row>
    <row r="365" spans="1:6" x14ac:dyDescent="0.25">
      <c r="A365" t="str">
        <f t="shared" si="6"/>
        <v>Apr-20222</v>
      </c>
      <c r="B365" s="72" t="s">
        <v>92</v>
      </c>
      <c r="C365" s="72">
        <v>2022</v>
      </c>
      <c r="D365" s="72" t="s">
        <v>140</v>
      </c>
      <c r="E365" s="36">
        <v>44653</v>
      </c>
      <c r="F365" s="72">
        <v>2</v>
      </c>
    </row>
    <row r="366" spans="1:6" x14ac:dyDescent="0.25">
      <c r="A366" t="str">
        <f t="shared" si="6"/>
        <v>Apr-20223</v>
      </c>
      <c r="B366" s="72" t="s">
        <v>92</v>
      </c>
      <c r="C366" s="72">
        <v>2022</v>
      </c>
      <c r="D366" s="72" t="s">
        <v>140</v>
      </c>
      <c r="E366" s="36">
        <v>44654</v>
      </c>
      <c r="F366" s="72">
        <v>3</v>
      </c>
    </row>
    <row r="367" spans="1:6" x14ac:dyDescent="0.25">
      <c r="A367" t="str">
        <f t="shared" si="6"/>
        <v>Apr-20224</v>
      </c>
      <c r="B367" s="72" t="s">
        <v>92</v>
      </c>
      <c r="C367" s="72">
        <v>2022</v>
      </c>
      <c r="D367" s="72" t="s">
        <v>140</v>
      </c>
      <c r="E367" s="36">
        <v>44655</v>
      </c>
      <c r="F367" s="72">
        <v>4</v>
      </c>
    </row>
    <row r="368" spans="1:6" x14ac:dyDescent="0.25">
      <c r="A368" t="str">
        <f t="shared" si="6"/>
        <v>Apr-20225</v>
      </c>
      <c r="B368" s="72" t="s">
        <v>92</v>
      </c>
      <c r="C368" s="72">
        <v>2022</v>
      </c>
      <c r="D368" s="72" t="s">
        <v>140</v>
      </c>
      <c r="E368" s="36">
        <v>44656</v>
      </c>
      <c r="F368" s="72">
        <v>5</v>
      </c>
    </row>
    <row r="369" spans="1:6" x14ac:dyDescent="0.25">
      <c r="A369" t="str">
        <f t="shared" si="6"/>
        <v>Apr-20226</v>
      </c>
      <c r="B369" s="72" t="s">
        <v>92</v>
      </c>
      <c r="C369" s="72">
        <v>2022</v>
      </c>
      <c r="D369" s="72" t="s">
        <v>140</v>
      </c>
      <c r="E369" s="36">
        <v>44657</v>
      </c>
      <c r="F369" s="72">
        <v>6</v>
      </c>
    </row>
    <row r="370" spans="1:6" x14ac:dyDescent="0.25">
      <c r="A370" t="str">
        <f t="shared" si="6"/>
        <v>Apr-20227</v>
      </c>
      <c r="B370" s="72" t="s">
        <v>92</v>
      </c>
      <c r="C370" s="72">
        <v>2022</v>
      </c>
      <c r="D370" s="72" t="s">
        <v>140</v>
      </c>
      <c r="E370" s="36">
        <v>44658</v>
      </c>
      <c r="F370" s="72">
        <v>7</v>
      </c>
    </row>
    <row r="371" spans="1:6" x14ac:dyDescent="0.25">
      <c r="A371" t="str">
        <f t="shared" si="6"/>
        <v>Apr-20228</v>
      </c>
      <c r="B371" s="72" t="s">
        <v>92</v>
      </c>
      <c r="C371" s="72">
        <v>2022</v>
      </c>
      <c r="D371" s="72" t="s">
        <v>140</v>
      </c>
      <c r="E371" s="36">
        <v>44659</v>
      </c>
      <c r="F371" s="72">
        <v>8</v>
      </c>
    </row>
    <row r="372" spans="1:6" x14ac:dyDescent="0.25">
      <c r="A372" t="str">
        <f t="shared" si="6"/>
        <v>Apr-20229</v>
      </c>
      <c r="B372" s="72" t="s">
        <v>92</v>
      </c>
      <c r="C372" s="72">
        <v>2022</v>
      </c>
      <c r="D372" s="72" t="s">
        <v>140</v>
      </c>
      <c r="E372" s="36">
        <v>44660</v>
      </c>
      <c r="F372" s="72">
        <v>9</v>
      </c>
    </row>
    <row r="373" spans="1:6" x14ac:dyDescent="0.25">
      <c r="A373" t="str">
        <f t="shared" si="6"/>
        <v>Apr-202210</v>
      </c>
      <c r="B373" s="72" t="s">
        <v>92</v>
      </c>
      <c r="C373" s="72">
        <v>2022</v>
      </c>
      <c r="D373" s="72" t="s">
        <v>140</v>
      </c>
      <c r="E373" s="36">
        <v>44661</v>
      </c>
      <c r="F373" s="72">
        <v>10</v>
      </c>
    </row>
    <row r="374" spans="1:6" x14ac:dyDescent="0.25">
      <c r="A374" t="str">
        <f t="shared" si="6"/>
        <v>Apr-202211</v>
      </c>
      <c r="B374" s="72" t="s">
        <v>92</v>
      </c>
      <c r="C374" s="72">
        <v>2022</v>
      </c>
      <c r="D374" s="72" t="s">
        <v>140</v>
      </c>
      <c r="E374" s="36">
        <v>44662</v>
      </c>
      <c r="F374" s="72">
        <v>11</v>
      </c>
    </row>
    <row r="375" spans="1:6" x14ac:dyDescent="0.25">
      <c r="A375" t="str">
        <f t="shared" si="6"/>
        <v>Apr-202212</v>
      </c>
      <c r="B375" s="72" t="s">
        <v>92</v>
      </c>
      <c r="C375" s="72">
        <v>2022</v>
      </c>
      <c r="D375" s="72" t="s">
        <v>140</v>
      </c>
      <c r="E375" s="36">
        <v>44663</v>
      </c>
      <c r="F375" s="72">
        <v>12</v>
      </c>
    </row>
    <row r="376" spans="1:6" x14ac:dyDescent="0.25">
      <c r="A376" t="str">
        <f t="shared" si="6"/>
        <v>Apr-202213</v>
      </c>
      <c r="B376" s="72" t="s">
        <v>92</v>
      </c>
      <c r="C376" s="72">
        <v>2022</v>
      </c>
      <c r="D376" s="72" t="s">
        <v>140</v>
      </c>
      <c r="E376" s="36">
        <v>44664</v>
      </c>
      <c r="F376" s="72">
        <v>13</v>
      </c>
    </row>
    <row r="377" spans="1:6" x14ac:dyDescent="0.25">
      <c r="A377" t="str">
        <f t="shared" si="6"/>
        <v>Apr-202214</v>
      </c>
      <c r="B377" s="72" t="s">
        <v>92</v>
      </c>
      <c r="C377" s="72">
        <v>2022</v>
      </c>
      <c r="D377" s="72" t="s">
        <v>140</v>
      </c>
      <c r="E377" s="36">
        <v>44665</v>
      </c>
      <c r="F377" s="72">
        <v>14</v>
      </c>
    </row>
    <row r="378" spans="1:6" x14ac:dyDescent="0.25">
      <c r="A378" t="str">
        <f t="shared" si="6"/>
        <v>Apr-202215</v>
      </c>
      <c r="B378" s="72" t="s">
        <v>92</v>
      </c>
      <c r="C378" s="72">
        <v>2022</v>
      </c>
      <c r="D378" s="72" t="s">
        <v>140</v>
      </c>
      <c r="E378" s="36">
        <v>44666</v>
      </c>
      <c r="F378" s="72">
        <v>15</v>
      </c>
    </row>
    <row r="379" spans="1:6" x14ac:dyDescent="0.25">
      <c r="A379" t="str">
        <f t="shared" si="6"/>
        <v>Apr-202216</v>
      </c>
      <c r="B379" s="72" t="s">
        <v>92</v>
      </c>
      <c r="C379" s="72">
        <v>2022</v>
      </c>
      <c r="D379" s="72" t="s">
        <v>140</v>
      </c>
      <c r="E379" s="36">
        <v>44667</v>
      </c>
      <c r="F379" s="72">
        <v>16</v>
      </c>
    </row>
    <row r="380" spans="1:6" x14ac:dyDescent="0.25">
      <c r="A380" t="str">
        <f t="shared" si="6"/>
        <v>Apr-202217</v>
      </c>
      <c r="B380" s="72" t="s">
        <v>92</v>
      </c>
      <c r="C380" s="72">
        <v>2022</v>
      </c>
      <c r="D380" s="72" t="s">
        <v>140</v>
      </c>
      <c r="E380" s="36">
        <v>44668</v>
      </c>
      <c r="F380" s="72">
        <v>17</v>
      </c>
    </row>
    <row r="381" spans="1:6" x14ac:dyDescent="0.25">
      <c r="A381" t="str">
        <f t="shared" si="6"/>
        <v>Apr-202218</v>
      </c>
      <c r="B381" s="72" t="s">
        <v>92</v>
      </c>
      <c r="C381" s="72">
        <v>2022</v>
      </c>
      <c r="D381" s="72" t="s">
        <v>140</v>
      </c>
      <c r="E381" s="36">
        <v>44669</v>
      </c>
      <c r="F381" s="72">
        <v>18</v>
      </c>
    </row>
    <row r="382" spans="1:6" x14ac:dyDescent="0.25">
      <c r="A382" t="str">
        <f t="shared" si="6"/>
        <v>Apr-202219</v>
      </c>
      <c r="B382" s="72" t="s">
        <v>92</v>
      </c>
      <c r="C382" s="72">
        <v>2022</v>
      </c>
      <c r="D382" s="72" t="s">
        <v>140</v>
      </c>
      <c r="E382" s="36">
        <v>44670</v>
      </c>
      <c r="F382" s="72">
        <v>19</v>
      </c>
    </row>
    <row r="383" spans="1:6" x14ac:dyDescent="0.25">
      <c r="A383" t="str">
        <f t="shared" si="6"/>
        <v>Apr-202220</v>
      </c>
      <c r="B383" s="72" t="s">
        <v>92</v>
      </c>
      <c r="C383" s="72">
        <v>2022</v>
      </c>
      <c r="D383" s="72" t="s">
        <v>140</v>
      </c>
      <c r="E383" s="36">
        <v>44671</v>
      </c>
      <c r="F383" s="72">
        <v>20</v>
      </c>
    </row>
    <row r="384" spans="1:6" x14ac:dyDescent="0.25">
      <c r="A384" t="str">
        <f t="shared" si="6"/>
        <v>Apr-202221</v>
      </c>
      <c r="B384" s="72" t="s">
        <v>92</v>
      </c>
      <c r="C384" s="72">
        <v>2022</v>
      </c>
      <c r="D384" s="72" t="s">
        <v>140</v>
      </c>
      <c r="E384" s="36">
        <v>44672</v>
      </c>
      <c r="F384" s="72">
        <v>21</v>
      </c>
    </row>
    <row r="385" spans="1:6" x14ac:dyDescent="0.25">
      <c r="A385" t="str">
        <f t="shared" si="6"/>
        <v>Apr-202222</v>
      </c>
      <c r="B385" s="72" t="s">
        <v>92</v>
      </c>
      <c r="C385" s="72">
        <v>2022</v>
      </c>
      <c r="D385" s="72" t="s">
        <v>140</v>
      </c>
      <c r="E385" s="36">
        <v>44673</v>
      </c>
      <c r="F385" s="72">
        <v>22</v>
      </c>
    </row>
    <row r="386" spans="1:6" x14ac:dyDescent="0.25">
      <c r="A386" t="str">
        <f t="shared" si="6"/>
        <v>Apr-202223</v>
      </c>
      <c r="B386" s="72" t="s">
        <v>92</v>
      </c>
      <c r="C386" s="72">
        <v>2022</v>
      </c>
      <c r="D386" s="72" t="s">
        <v>140</v>
      </c>
      <c r="E386" s="36">
        <v>44674</v>
      </c>
      <c r="F386" s="72">
        <v>23</v>
      </c>
    </row>
    <row r="387" spans="1:6" x14ac:dyDescent="0.25">
      <c r="A387" t="str">
        <f t="shared" si="6"/>
        <v>Apr-202224</v>
      </c>
      <c r="B387" s="72" t="s">
        <v>92</v>
      </c>
      <c r="C387" s="72">
        <v>2022</v>
      </c>
      <c r="D387" s="72" t="s">
        <v>140</v>
      </c>
      <c r="E387" s="36">
        <v>44675</v>
      </c>
      <c r="F387" s="72">
        <v>24</v>
      </c>
    </row>
    <row r="388" spans="1:6" x14ac:dyDescent="0.25">
      <c r="A388" t="str">
        <f t="shared" si="6"/>
        <v>Apr-202225</v>
      </c>
      <c r="B388" s="72" t="s">
        <v>92</v>
      </c>
      <c r="C388" s="72">
        <v>2022</v>
      </c>
      <c r="D388" s="72" t="s">
        <v>140</v>
      </c>
      <c r="E388" s="36">
        <v>44676</v>
      </c>
      <c r="F388" s="72">
        <v>25</v>
      </c>
    </row>
    <row r="389" spans="1:6" x14ac:dyDescent="0.25">
      <c r="A389" t="str">
        <f t="shared" si="6"/>
        <v>Apr-202226</v>
      </c>
      <c r="B389" s="72" t="s">
        <v>92</v>
      </c>
      <c r="C389" s="72">
        <v>2022</v>
      </c>
      <c r="D389" s="72" t="s">
        <v>140</v>
      </c>
      <c r="E389" s="36">
        <v>44677</v>
      </c>
      <c r="F389" s="72">
        <v>26</v>
      </c>
    </row>
    <row r="390" spans="1:6" x14ac:dyDescent="0.25">
      <c r="A390" t="str">
        <f t="shared" ref="A390:A453" si="7">D390&amp;F390</f>
        <v>Apr-202227</v>
      </c>
      <c r="B390" s="72" t="s">
        <v>92</v>
      </c>
      <c r="C390" s="72">
        <v>2022</v>
      </c>
      <c r="D390" s="72" t="s">
        <v>140</v>
      </c>
      <c r="E390" s="36">
        <v>44678</v>
      </c>
      <c r="F390" s="72">
        <v>27</v>
      </c>
    </row>
    <row r="391" spans="1:6" x14ac:dyDescent="0.25">
      <c r="A391" t="str">
        <f t="shared" si="7"/>
        <v>Apr-202228</v>
      </c>
      <c r="B391" s="72" t="s">
        <v>92</v>
      </c>
      <c r="C391" s="72">
        <v>2022</v>
      </c>
      <c r="D391" s="72" t="s">
        <v>140</v>
      </c>
      <c r="E391" s="36">
        <v>44679</v>
      </c>
      <c r="F391" s="72">
        <v>28</v>
      </c>
    </row>
    <row r="392" spans="1:6" x14ac:dyDescent="0.25">
      <c r="A392" t="str">
        <f t="shared" si="7"/>
        <v>Apr-202229</v>
      </c>
      <c r="B392" s="72" t="s">
        <v>92</v>
      </c>
      <c r="C392" s="72">
        <v>2022</v>
      </c>
      <c r="D392" s="72" t="s">
        <v>140</v>
      </c>
      <c r="E392" s="36">
        <v>44680</v>
      </c>
      <c r="F392" s="72">
        <v>29</v>
      </c>
    </row>
    <row r="393" spans="1:6" x14ac:dyDescent="0.25">
      <c r="A393" t="str">
        <f t="shared" si="7"/>
        <v>Apr-202230</v>
      </c>
      <c r="B393" s="72" t="s">
        <v>92</v>
      </c>
      <c r="C393" s="72">
        <v>2022</v>
      </c>
      <c r="D393" s="72" t="s">
        <v>140</v>
      </c>
      <c r="E393" s="36">
        <v>44681</v>
      </c>
      <c r="F393" s="72">
        <v>30</v>
      </c>
    </row>
    <row r="394" spans="1:6" x14ac:dyDescent="0.25">
      <c r="A394" t="str">
        <f t="shared" si="7"/>
        <v>May-20221</v>
      </c>
      <c r="B394" s="72" t="s">
        <v>93</v>
      </c>
      <c r="C394" s="72">
        <v>2022</v>
      </c>
      <c r="D394" s="72" t="s">
        <v>141</v>
      </c>
      <c r="E394" s="36">
        <v>44682</v>
      </c>
      <c r="F394" s="72">
        <v>1</v>
      </c>
    </row>
    <row r="395" spans="1:6" x14ac:dyDescent="0.25">
      <c r="A395" t="str">
        <f t="shared" si="7"/>
        <v>May-20222</v>
      </c>
      <c r="B395" s="72" t="s">
        <v>93</v>
      </c>
      <c r="C395" s="72">
        <v>2022</v>
      </c>
      <c r="D395" s="72" t="s">
        <v>141</v>
      </c>
      <c r="E395" s="36">
        <v>44683</v>
      </c>
      <c r="F395" s="72">
        <v>2</v>
      </c>
    </row>
    <row r="396" spans="1:6" x14ac:dyDescent="0.25">
      <c r="A396" t="str">
        <f t="shared" si="7"/>
        <v>May-20223</v>
      </c>
      <c r="B396" s="72" t="s">
        <v>93</v>
      </c>
      <c r="C396" s="72">
        <v>2022</v>
      </c>
      <c r="D396" s="72" t="s">
        <v>141</v>
      </c>
      <c r="E396" s="36">
        <v>44684</v>
      </c>
      <c r="F396" s="72">
        <v>3</v>
      </c>
    </row>
    <row r="397" spans="1:6" x14ac:dyDescent="0.25">
      <c r="A397" t="str">
        <f t="shared" si="7"/>
        <v>May-20224</v>
      </c>
      <c r="B397" s="72" t="s">
        <v>93</v>
      </c>
      <c r="C397" s="72">
        <v>2022</v>
      </c>
      <c r="D397" s="72" t="s">
        <v>141</v>
      </c>
      <c r="E397" s="36">
        <v>44685</v>
      </c>
      <c r="F397" s="72">
        <v>4</v>
      </c>
    </row>
    <row r="398" spans="1:6" x14ac:dyDescent="0.25">
      <c r="A398" t="str">
        <f t="shared" si="7"/>
        <v>May-20225</v>
      </c>
      <c r="B398" s="72" t="s">
        <v>93</v>
      </c>
      <c r="C398" s="72">
        <v>2022</v>
      </c>
      <c r="D398" s="72" t="s">
        <v>141</v>
      </c>
      <c r="E398" s="36">
        <v>44686</v>
      </c>
      <c r="F398" s="72">
        <v>5</v>
      </c>
    </row>
    <row r="399" spans="1:6" x14ac:dyDescent="0.25">
      <c r="A399" t="str">
        <f t="shared" si="7"/>
        <v>May-20226</v>
      </c>
      <c r="B399" s="72" t="s">
        <v>93</v>
      </c>
      <c r="C399" s="72">
        <v>2022</v>
      </c>
      <c r="D399" s="72" t="s">
        <v>141</v>
      </c>
      <c r="E399" s="36">
        <v>44687</v>
      </c>
      <c r="F399" s="72">
        <v>6</v>
      </c>
    </row>
    <row r="400" spans="1:6" x14ac:dyDescent="0.25">
      <c r="A400" t="str">
        <f t="shared" si="7"/>
        <v>May-20227</v>
      </c>
      <c r="B400" s="72" t="s">
        <v>93</v>
      </c>
      <c r="C400" s="72">
        <v>2022</v>
      </c>
      <c r="D400" s="72" t="s">
        <v>141</v>
      </c>
      <c r="E400" s="36">
        <v>44688</v>
      </c>
      <c r="F400" s="72">
        <v>7</v>
      </c>
    </row>
    <row r="401" spans="1:6" x14ac:dyDescent="0.25">
      <c r="A401" t="str">
        <f t="shared" si="7"/>
        <v>May-20228</v>
      </c>
      <c r="B401" s="72" t="s">
        <v>93</v>
      </c>
      <c r="C401" s="72">
        <v>2022</v>
      </c>
      <c r="D401" s="72" t="s">
        <v>141</v>
      </c>
      <c r="E401" s="36">
        <v>44689</v>
      </c>
      <c r="F401" s="72">
        <v>8</v>
      </c>
    </row>
    <row r="402" spans="1:6" x14ac:dyDescent="0.25">
      <c r="A402" t="str">
        <f t="shared" si="7"/>
        <v>May-20229</v>
      </c>
      <c r="B402" s="72" t="s">
        <v>93</v>
      </c>
      <c r="C402" s="72">
        <v>2022</v>
      </c>
      <c r="D402" s="72" t="s">
        <v>141</v>
      </c>
      <c r="E402" s="36">
        <v>44690</v>
      </c>
      <c r="F402" s="72">
        <v>9</v>
      </c>
    </row>
    <row r="403" spans="1:6" x14ac:dyDescent="0.25">
      <c r="A403" t="str">
        <f t="shared" si="7"/>
        <v>May-202210</v>
      </c>
      <c r="B403" s="72" t="s">
        <v>93</v>
      </c>
      <c r="C403" s="72">
        <v>2022</v>
      </c>
      <c r="D403" s="72" t="s">
        <v>141</v>
      </c>
      <c r="E403" s="36">
        <v>44691</v>
      </c>
      <c r="F403" s="72">
        <v>10</v>
      </c>
    </row>
    <row r="404" spans="1:6" x14ac:dyDescent="0.25">
      <c r="A404" t="str">
        <f t="shared" si="7"/>
        <v>May-202211</v>
      </c>
      <c r="B404" s="72" t="s">
        <v>93</v>
      </c>
      <c r="C404" s="72">
        <v>2022</v>
      </c>
      <c r="D404" s="72" t="s">
        <v>141</v>
      </c>
      <c r="E404" s="36">
        <v>44692</v>
      </c>
      <c r="F404" s="72">
        <v>11</v>
      </c>
    </row>
    <row r="405" spans="1:6" x14ac:dyDescent="0.25">
      <c r="A405" t="str">
        <f t="shared" si="7"/>
        <v>May-202212</v>
      </c>
      <c r="B405" s="72" t="s">
        <v>93</v>
      </c>
      <c r="C405" s="72">
        <v>2022</v>
      </c>
      <c r="D405" s="72" t="s">
        <v>141</v>
      </c>
      <c r="E405" s="36">
        <v>44693</v>
      </c>
      <c r="F405" s="72">
        <v>12</v>
      </c>
    </row>
    <row r="406" spans="1:6" x14ac:dyDescent="0.25">
      <c r="A406" t="str">
        <f t="shared" si="7"/>
        <v>May-202213</v>
      </c>
      <c r="B406" s="72" t="s">
        <v>93</v>
      </c>
      <c r="C406" s="72">
        <v>2022</v>
      </c>
      <c r="D406" s="72" t="s">
        <v>141</v>
      </c>
      <c r="E406" s="36">
        <v>44694</v>
      </c>
      <c r="F406" s="72">
        <v>13</v>
      </c>
    </row>
    <row r="407" spans="1:6" x14ac:dyDescent="0.25">
      <c r="A407" t="str">
        <f t="shared" si="7"/>
        <v>May-202214</v>
      </c>
      <c r="B407" s="72" t="s">
        <v>93</v>
      </c>
      <c r="C407" s="72">
        <v>2022</v>
      </c>
      <c r="D407" s="72" t="s">
        <v>141</v>
      </c>
      <c r="E407" s="36">
        <v>44695</v>
      </c>
      <c r="F407" s="72">
        <v>14</v>
      </c>
    </row>
    <row r="408" spans="1:6" x14ac:dyDescent="0.25">
      <c r="A408" t="str">
        <f t="shared" si="7"/>
        <v>May-202215</v>
      </c>
      <c r="B408" s="72" t="s">
        <v>93</v>
      </c>
      <c r="C408" s="72">
        <v>2022</v>
      </c>
      <c r="D408" s="72" t="s">
        <v>141</v>
      </c>
      <c r="E408" s="36">
        <v>44696</v>
      </c>
      <c r="F408" s="72">
        <v>15</v>
      </c>
    </row>
    <row r="409" spans="1:6" x14ac:dyDescent="0.25">
      <c r="A409" t="str">
        <f t="shared" si="7"/>
        <v>May-202216</v>
      </c>
      <c r="B409" s="72" t="s">
        <v>93</v>
      </c>
      <c r="C409" s="72">
        <v>2022</v>
      </c>
      <c r="D409" s="72" t="s">
        <v>141</v>
      </c>
      <c r="E409" s="36">
        <v>44697</v>
      </c>
      <c r="F409" s="72">
        <v>16</v>
      </c>
    </row>
    <row r="410" spans="1:6" x14ac:dyDescent="0.25">
      <c r="A410" t="str">
        <f t="shared" si="7"/>
        <v>May-202217</v>
      </c>
      <c r="B410" s="72" t="s">
        <v>93</v>
      </c>
      <c r="C410" s="72">
        <v>2022</v>
      </c>
      <c r="D410" s="72" t="s">
        <v>141</v>
      </c>
      <c r="E410" s="36">
        <v>44698</v>
      </c>
      <c r="F410" s="72">
        <v>17</v>
      </c>
    </row>
    <row r="411" spans="1:6" x14ac:dyDescent="0.25">
      <c r="A411" t="str">
        <f t="shared" si="7"/>
        <v>May-202218</v>
      </c>
      <c r="B411" s="72" t="s">
        <v>93</v>
      </c>
      <c r="C411" s="72">
        <v>2022</v>
      </c>
      <c r="D411" s="72" t="s">
        <v>141</v>
      </c>
      <c r="E411" s="36">
        <v>44699</v>
      </c>
      <c r="F411" s="72">
        <v>18</v>
      </c>
    </row>
    <row r="412" spans="1:6" x14ac:dyDescent="0.25">
      <c r="A412" t="str">
        <f t="shared" si="7"/>
        <v>May-202219</v>
      </c>
      <c r="B412" s="72" t="s">
        <v>93</v>
      </c>
      <c r="C412" s="72">
        <v>2022</v>
      </c>
      <c r="D412" s="72" t="s">
        <v>141</v>
      </c>
      <c r="E412" s="36">
        <v>44700</v>
      </c>
      <c r="F412" s="72">
        <v>19</v>
      </c>
    </row>
    <row r="413" spans="1:6" x14ac:dyDescent="0.25">
      <c r="A413" t="str">
        <f t="shared" si="7"/>
        <v>May-202220</v>
      </c>
      <c r="B413" s="72" t="s">
        <v>93</v>
      </c>
      <c r="C413" s="72">
        <v>2022</v>
      </c>
      <c r="D413" s="72" t="s">
        <v>141</v>
      </c>
      <c r="E413" s="36">
        <v>44701</v>
      </c>
      <c r="F413" s="72">
        <v>20</v>
      </c>
    </row>
    <row r="414" spans="1:6" x14ac:dyDescent="0.25">
      <c r="A414" t="str">
        <f t="shared" si="7"/>
        <v>May-202221</v>
      </c>
      <c r="B414" s="72" t="s">
        <v>93</v>
      </c>
      <c r="C414" s="72">
        <v>2022</v>
      </c>
      <c r="D414" s="72" t="s">
        <v>141</v>
      </c>
      <c r="E414" s="36">
        <v>44702</v>
      </c>
      <c r="F414" s="72">
        <v>21</v>
      </c>
    </row>
    <row r="415" spans="1:6" x14ac:dyDescent="0.25">
      <c r="A415" t="str">
        <f t="shared" si="7"/>
        <v>May-202222</v>
      </c>
      <c r="B415" s="72" t="s">
        <v>93</v>
      </c>
      <c r="C415" s="72">
        <v>2022</v>
      </c>
      <c r="D415" s="72" t="s">
        <v>141</v>
      </c>
      <c r="E415" s="36">
        <v>44703</v>
      </c>
      <c r="F415" s="72">
        <v>22</v>
      </c>
    </row>
    <row r="416" spans="1:6" x14ac:dyDescent="0.25">
      <c r="A416" t="str">
        <f t="shared" si="7"/>
        <v>May-202223</v>
      </c>
      <c r="B416" s="72" t="s">
        <v>93</v>
      </c>
      <c r="C416" s="72">
        <v>2022</v>
      </c>
      <c r="D416" s="72" t="s">
        <v>141</v>
      </c>
      <c r="E416" s="36">
        <v>44704</v>
      </c>
      <c r="F416" s="72">
        <v>23</v>
      </c>
    </row>
    <row r="417" spans="1:6" x14ac:dyDescent="0.25">
      <c r="A417" t="str">
        <f t="shared" si="7"/>
        <v>May-202224</v>
      </c>
      <c r="B417" s="72" t="s">
        <v>93</v>
      </c>
      <c r="C417" s="72">
        <v>2022</v>
      </c>
      <c r="D417" s="72" t="s">
        <v>141</v>
      </c>
      <c r="E417" s="36">
        <v>44705</v>
      </c>
      <c r="F417" s="72">
        <v>24</v>
      </c>
    </row>
    <row r="418" spans="1:6" x14ac:dyDescent="0.25">
      <c r="A418" t="str">
        <f t="shared" si="7"/>
        <v>May-202225</v>
      </c>
      <c r="B418" s="72" t="s">
        <v>93</v>
      </c>
      <c r="C418" s="72">
        <v>2022</v>
      </c>
      <c r="D418" s="72" t="s">
        <v>141</v>
      </c>
      <c r="E418" s="36">
        <v>44706</v>
      </c>
      <c r="F418" s="72">
        <v>25</v>
      </c>
    </row>
    <row r="419" spans="1:6" x14ac:dyDescent="0.25">
      <c r="A419" t="str">
        <f t="shared" si="7"/>
        <v>May-202226</v>
      </c>
      <c r="B419" s="72" t="s">
        <v>93</v>
      </c>
      <c r="C419" s="72">
        <v>2022</v>
      </c>
      <c r="D419" s="72" t="s">
        <v>141</v>
      </c>
      <c r="E419" s="36">
        <v>44707</v>
      </c>
      <c r="F419" s="72">
        <v>26</v>
      </c>
    </row>
    <row r="420" spans="1:6" x14ac:dyDescent="0.25">
      <c r="A420" t="str">
        <f t="shared" si="7"/>
        <v>May-202227</v>
      </c>
      <c r="B420" s="72" t="s">
        <v>93</v>
      </c>
      <c r="C420" s="72">
        <v>2022</v>
      </c>
      <c r="D420" s="72" t="s">
        <v>141</v>
      </c>
      <c r="E420" s="36">
        <v>44708</v>
      </c>
      <c r="F420" s="72">
        <v>27</v>
      </c>
    </row>
    <row r="421" spans="1:6" x14ac:dyDescent="0.25">
      <c r="A421" t="str">
        <f t="shared" si="7"/>
        <v>May-202228</v>
      </c>
      <c r="B421" s="72" t="s">
        <v>93</v>
      </c>
      <c r="C421" s="72">
        <v>2022</v>
      </c>
      <c r="D421" s="72" t="s">
        <v>141</v>
      </c>
      <c r="E421" s="36">
        <v>44709</v>
      </c>
      <c r="F421" s="72">
        <v>28</v>
      </c>
    </row>
    <row r="422" spans="1:6" x14ac:dyDescent="0.25">
      <c r="A422" t="str">
        <f t="shared" si="7"/>
        <v>May-202229</v>
      </c>
      <c r="B422" s="72" t="s">
        <v>93</v>
      </c>
      <c r="C422" s="72">
        <v>2022</v>
      </c>
      <c r="D422" s="72" t="s">
        <v>141</v>
      </c>
      <c r="E422" s="36">
        <v>44710</v>
      </c>
      <c r="F422" s="72">
        <v>29</v>
      </c>
    </row>
    <row r="423" spans="1:6" x14ac:dyDescent="0.25">
      <c r="A423" t="str">
        <f t="shared" si="7"/>
        <v>May-202230</v>
      </c>
      <c r="B423" s="72" t="s">
        <v>93</v>
      </c>
      <c r="C423" s="72">
        <v>2022</v>
      </c>
      <c r="D423" s="72" t="s">
        <v>141</v>
      </c>
      <c r="E423" s="36">
        <v>44711</v>
      </c>
      <c r="F423" s="72">
        <v>30</v>
      </c>
    </row>
    <row r="424" spans="1:6" x14ac:dyDescent="0.25">
      <c r="A424" t="str">
        <f t="shared" si="7"/>
        <v>May-202231</v>
      </c>
      <c r="B424" s="72" t="s">
        <v>93</v>
      </c>
      <c r="C424" s="72">
        <v>2022</v>
      </c>
      <c r="D424" s="72" t="s">
        <v>141</v>
      </c>
      <c r="E424" s="36">
        <v>44712</v>
      </c>
      <c r="F424" s="72">
        <v>31</v>
      </c>
    </row>
    <row r="425" spans="1:6" x14ac:dyDescent="0.25">
      <c r="A425" t="str">
        <f t="shared" si="7"/>
        <v>Jun-20221</v>
      </c>
      <c r="B425" s="72" t="s">
        <v>94</v>
      </c>
      <c r="C425" s="72">
        <v>2022</v>
      </c>
      <c r="D425" s="72" t="s">
        <v>142</v>
      </c>
      <c r="E425" s="36">
        <v>44713</v>
      </c>
      <c r="F425" s="72">
        <v>1</v>
      </c>
    </row>
    <row r="426" spans="1:6" x14ac:dyDescent="0.25">
      <c r="A426" t="str">
        <f t="shared" si="7"/>
        <v>Jun-20222</v>
      </c>
      <c r="B426" s="72" t="s">
        <v>94</v>
      </c>
      <c r="C426" s="72">
        <v>2022</v>
      </c>
      <c r="D426" s="72" t="s">
        <v>142</v>
      </c>
      <c r="E426" s="36">
        <v>44714</v>
      </c>
      <c r="F426" s="72">
        <v>2</v>
      </c>
    </row>
    <row r="427" spans="1:6" x14ac:dyDescent="0.25">
      <c r="A427" t="str">
        <f t="shared" si="7"/>
        <v>Jun-20223</v>
      </c>
      <c r="B427" s="72" t="s">
        <v>94</v>
      </c>
      <c r="C427" s="72">
        <v>2022</v>
      </c>
      <c r="D427" s="72" t="s">
        <v>142</v>
      </c>
      <c r="E427" s="36">
        <v>44715</v>
      </c>
      <c r="F427" s="72">
        <v>3</v>
      </c>
    </row>
    <row r="428" spans="1:6" x14ac:dyDescent="0.25">
      <c r="A428" t="str">
        <f t="shared" si="7"/>
        <v>Jun-20224</v>
      </c>
      <c r="B428" s="72" t="s">
        <v>94</v>
      </c>
      <c r="C428" s="72">
        <v>2022</v>
      </c>
      <c r="D428" s="72" t="s">
        <v>142</v>
      </c>
      <c r="E428" s="36">
        <v>44716</v>
      </c>
      <c r="F428" s="72">
        <v>4</v>
      </c>
    </row>
    <row r="429" spans="1:6" x14ac:dyDescent="0.25">
      <c r="A429" t="str">
        <f t="shared" si="7"/>
        <v>Jun-20225</v>
      </c>
      <c r="B429" s="72" t="s">
        <v>94</v>
      </c>
      <c r="C429" s="72">
        <v>2022</v>
      </c>
      <c r="D429" s="72" t="s">
        <v>142</v>
      </c>
      <c r="E429" s="36">
        <v>44717</v>
      </c>
      <c r="F429" s="72">
        <v>5</v>
      </c>
    </row>
    <row r="430" spans="1:6" x14ac:dyDescent="0.25">
      <c r="A430" t="str">
        <f t="shared" si="7"/>
        <v>Jun-20226</v>
      </c>
      <c r="B430" s="72" t="s">
        <v>94</v>
      </c>
      <c r="C430" s="72">
        <v>2022</v>
      </c>
      <c r="D430" s="72" t="s">
        <v>142</v>
      </c>
      <c r="E430" s="36">
        <v>44718</v>
      </c>
      <c r="F430" s="72">
        <v>6</v>
      </c>
    </row>
    <row r="431" spans="1:6" x14ac:dyDescent="0.25">
      <c r="A431" t="str">
        <f t="shared" si="7"/>
        <v>Jun-20227</v>
      </c>
      <c r="B431" s="72" t="s">
        <v>94</v>
      </c>
      <c r="C431" s="72">
        <v>2022</v>
      </c>
      <c r="D431" s="72" t="s">
        <v>142</v>
      </c>
      <c r="E431" s="36">
        <v>44719</v>
      </c>
      <c r="F431" s="72">
        <v>7</v>
      </c>
    </row>
    <row r="432" spans="1:6" x14ac:dyDescent="0.25">
      <c r="A432" t="str">
        <f t="shared" si="7"/>
        <v>Jun-20228</v>
      </c>
      <c r="B432" s="72" t="s">
        <v>94</v>
      </c>
      <c r="C432" s="72">
        <v>2022</v>
      </c>
      <c r="D432" s="72" t="s">
        <v>142</v>
      </c>
      <c r="E432" s="36">
        <v>44720</v>
      </c>
      <c r="F432" s="72">
        <v>8</v>
      </c>
    </row>
    <row r="433" spans="1:6" x14ac:dyDescent="0.25">
      <c r="A433" t="str">
        <f t="shared" si="7"/>
        <v>Jun-20229</v>
      </c>
      <c r="B433" s="72" t="s">
        <v>94</v>
      </c>
      <c r="C433" s="72">
        <v>2022</v>
      </c>
      <c r="D433" s="72" t="s">
        <v>142</v>
      </c>
      <c r="E433" s="36">
        <v>44721</v>
      </c>
      <c r="F433" s="72">
        <v>9</v>
      </c>
    </row>
    <row r="434" spans="1:6" x14ac:dyDescent="0.25">
      <c r="A434" t="str">
        <f t="shared" si="7"/>
        <v>Jun-202210</v>
      </c>
      <c r="B434" s="72" t="s">
        <v>94</v>
      </c>
      <c r="C434" s="72">
        <v>2022</v>
      </c>
      <c r="D434" s="72" t="s">
        <v>142</v>
      </c>
      <c r="E434" s="36">
        <v>44722</v>
      </c>
      <c r="F434" s="72">
        <v>10</v>
      </c>
    </row>
    <row r="435" spans="1:6" x14ac:dyDescent="0.25">
      <c r="A435" t="str">
        <f t="shared" si="7"/>
        <v>Jun-202211</v>
      </c>
      <c r="B435" s="72" t="s">
        <v>94</v>
      </c>
      <c r="C435" s="72">
        <v>2022</v>
      </c>
      <c r="D435" s="72" t="s">
        <v>142</v>
      </c>
      <c r="E435" s="36">
        <v>44723</v>
      </c>
      <c r="F435" s="72">
        <v>11</v>
      </c>
    </row>
    <row r="436" spans="1:6" x14ac:dyDescent="0.25">
      <c r="A436" t="str">
        <f t="shared" si="7"/>
        <v>Jun-202212</v>
      </c>
      <c r="B436" s="72" t="s">
        <v>94</v>
      </c>
      <c r="C436" s="72">
        <v>2022</v>
      </c>
      <c r="D436" s="72" t="s">
        <v>142</v>
      </c>
      <c r="E436" s="36">
        <v>44724</v>
      </c>
      <c r="F436" s="72">
        <v>12</v>
      </c>
    </row>
    <row r="437" spans="1:6" x14ac:dyDescent="0.25">
      <c r="A437" t="str">
        <f t="shared" si="7"/>
        <v>Jun-202213</v>
      </c>
      <c r="B437" s="72" t="s">
        <v>94</v>
      </c>
      <c r="C437" s="72">
        <v>2022</v>
      </c>
      <c r="D437" s="72" t="s">
        <v>142</v>
      </c>
      <c r="E437" s="36">
        <v>44725</v>
      </c>
      <c r="F437" s="72">
        <v>13</v>
      </c>
    </row>
    <row r="438" spans="1:6" x14ac:dyDescent="0.25">
      <c r="A438" t="str">
        <f t="shared" si="7"/>
        <v>Jun-202214</v>
      </c>
      <c r="B438" s="72" t="s">
        <v>94</v>
      </c>
      <c r="C438" s="72">
        <v>2022</v>
      </c>
      <c r="D438" s="72" t="s">
        <v>142</v>
      </c>
      <c r="E438" s="36">
        <v>44726</v>
      </c>
      <c r="F438" s="72">
        <v>14</v>
      </c>
    </row>
    <row r="439" spans="1:6" x14ac:dyDescent="0.25">
      <c r="A439" t="str">
        <f t="shared" si="7"/>
        <v>Jun-202215</v>
      </c>
      <c r="B439" s="72" t="s">
        <v>94</v>
      </c>
      <c r="C439" s="72">
        <v>2022</v>
      </c>
      <c r="D439" s="72" t="s">
        <v>142</v>
      </c>
      <c r="E439" s="36">
        <v>44727</v>
      </c>
      <c r="F439" s="72">
        <v>15</v>
      </c>
    </row>
    <row r="440" spans="1:6" x14ac:dyDescent="0.25">
      <c r="A440" t="str">
        <f t="shared" si="7"/>
        <v>Jun-202216</v>
      </c>
      <c r="B440" s="72" t="s">
        <v>94</v>
      </c>
      <c r="C440" s="72">
        <v>2022</v>
      </c>
      <c r="D440" s="72" t="s">
        <v>142</v>
      </c>
      <c r="E440" s="36">
        <v>44728</v>
      </c>
      <c r="F440" s="72">
        <v>16</v>
      </c>
    </row>
    <row r="441" spans="1:6" x14ac:dyDescent="0.25">
      <c r="A441" t="str">
        <f t="shared" si="7"/>
        <v>Jun-202217</v>
      </c>
      <c r="B441" s="72" t="s">
        <v>94</v>
      </c>
      <c r="C441" s="72">
        <v>2022</v>
      </c>
      <c r="D441" s="72" t="s">
        <v>142</v>
      </c>
      <c r="E441" s="36">
        <v>44729</v>
      </c>
      <c r="F441" s="72">
        <v>17</v>
      </c>
    </row>
    <row r="442" spans="1:6" x14ac:dyDescent="0.25">
      <c r="A442" t="str">
        <f t="shared" si="7"/>
        <v>Jun-202218</v>
      </c>
      <c r="B442" s="72" t="s">
        <v>94</v>
      </c>
      <c r="C442" s="72">
        <v>2022</v>
      </c>
      <c r="D442" s="72" t="s">
        <v>142</v>
      </c>
      <c r="E442" s="36">
        <v>44730</v>
      </c>
      <c r="F442" s="72">
        <v>18</v>
      </c>
    </row>
    <row r="443" spans="1:6" x14ac:dyDescent="0.25">
      <c r="A443" t="str">
        <f t="shared" si="7"/>
        <v>Jun-202219</v>
      </c>
      <c r="B443" s="72" t="s">
        <v>94</v>
      </c>
      <c r="C443" s="72">
        <v>2022</v>
      </c>
      <c r="D443" s="72" t="s">
        <v>142</v>
      </c>
      <c r="E443" s="36">
        <v>44731</v>
      </c>
      <c r="F443" s="72">
        <v>19</v>
      </c>
    </row>
    <row r="444" spans="1:6" x14ac:dyDescent="0.25">
      <c r="A444" t="str">
        <f t="shared" si="7"/>
        <v>Jun-202220</v>
      </c>
      <c r="B444" s="72" t="s">
        <v>94</v>
      </c>
      <c r="C444" s="72">
        <v>2022</v>
      </c>
      <c r="D444" s="72" t="s">
        <v>142</v>
      </c>
      <c r="E444" s="36">
        <v>44732</v>
      </c>
      <c r="F444" s="72">
        <v>20</v>
      </c>
    </row>
    <row r="445" spans="1:6" x14ac:dyDescent="0.25">
      <c r="A445" t="str">
        <f t="shared" si="7"/>
        <v>Jun-202221</v>
      </c>
      <c r="B445" s="72" t="s">
        <v>94</v>
      </c>
      <c r="C445" s="72">
        <v>2022</v>
      </c>
      <c r="D445" s="72" t="s">
        <v>142</v>
      </c>
      <c r="E445" s="36">
        <v>44733</v>
      </c>
      <c r="F445" s="72">
        <v>21</v>
      </c>
    </row>
    <row r="446" spans="1:6" x14ac:dyDescent="0.25">
      <c r="A446" t="str">
        <f t="shared" si="7"/>
        <v>Jun-202222</v>
      </c>
      <c r="B446" s="72" t="s">
        <v>94</v>
      </c>
      <c r="C446" s="72">
        <v>2022</v>
      </c>
      <c r="D446" s="72" t="s">
        <v>142</v>
      </c>
      <c r="E446" s="36">
        <v>44734</v>
      </c>
      <c r="F446" s="72">
        <v>22</v>
      </c>
    </row>
    <row r="447" spans="1:6" x14ac:dyDescent="0.25">
      <c r="A447" t="str">
        <f t="shared" si="7"/>
        <v>Jun-202223</v>
      </c>
      <c r="B447" s="72" t="s">
        <v>94</v>
      </c>
      <c r="C447" s="72">
        <v>2022</v>
      </c>
      <c r="D447" s="72" t="s">
        <v>142</v>
      </c>
      <c r="E447" s="36">
        <v>44735</v>
      </c>
      <c r="F447" s="72">
        <v>23</v>
      </c>
    </row>
    <row r="448" spans="1:6" x14ac:dyDescent="0.25">
      <c r="A448" t="str">
        <f t="shared" si="7"/>
        <v>Jun-202224</v>
      </c>
      <c r="B448" s="72" t="s">
        <v>94</v>
      </c>
      <c r="C448" s="72">
        <v>2022</v>
      </c>
      <c r="D448" s="72" t="s">
        <v>142</v>
      </c>
      <c r="E448" s="36">
        <v>44736</v>
      </c>
      <c r="F448" s="72">
        <v>24</v>
      </c>
    </row>
    <row r="449" spans="1:6" x14ac:dyDescent="0.25">
      <c r="A449" t="str">
        <f t="shared" si="7"/>
        <v>Jun-202225</v>
      </c>
      <c r="B449" s="72" t="s">
        <v>94</v>
      </c>
      <c r="C449" s="72">
        <v>2022</v>
      </c>
      <c r="D449" s="72" t="s">
        <v>142</v>
      </c>
      <c r="E449" s="36">
        <v>44737</v>
      </c>
      <c r="F449" s="72">
        <v>25</v>
      </c>
    </row>
    <row r="450" spans="1:6" x14ac:dyDescent="0.25">
      <c r="A450" t="str">
        <f t="shared" si="7"/>
        <v>Jun-202226</v>
      </c>
      <c r="B450" s="72" t="s">
        <v>94</v>
      </c>
      <c r="C450" s="72">
        <v>2022</v>
      </c>
      <c r="D450" s="72" t="s">
        <v>142</v>
      </c>
      <c r="E450" s="36">
        <v>44738</v>
      </c>
      <c r="F450" s="72">
        <v>26</v>
      </c>
    </row>
    <row r="451" spans="1:6" x14ac:dyDescent="0.25">
      <c r="A451" t="str">
        <f t="shared" si="7"/>
        <v>Jun-202227</v>
      </c>
      <c r="B451" s="72" t="s">
        <v>94</v>
      </c>
      <c r="C451" s="72">
        <v>2022</v>
      </c>
      <c r="D451" s="72" t="s">
        <v>142</v>
      </c>
      <c r="E451" s="36">
        <v>44739</v>
      </c>
      <c r="F451" s="72">
        <v>27</v>
      </c>
    </row>
    <row r="452" spans="1:6" x14ac:dyDescent="0.25">
      <c r="A452" t="str">
        <f t="shared" si="7"/>
        <v>Jun-202228</v>
      </c>
      <c r="B452" s="72" t="s">
        <v>94</v>
      </c>
      <c r="C452" s="72">
        <v>2022</v>
      </c>
      <c r="D452" s="72" t="s">
        <v>142</v>
      </c>
      <c r="E452" s="36">
        <v>44740</v>
      </c>
      <c r="F452" s="72">
        <v>28</v>
      </c>
    </row>
    <row r="453" spans="1:6" x14ac:dyDescent="0.25">
      <c r="A453" t="str">
        <f t="shared" si="7"/>
        <v>Jun-202229</v>
      </c>
      <c r="B453" s="72" t="s">
        <v>94</v>
      </c>
      <c r="C453" s="72">
        <v>2022</v>
      </c>
      <c r="D453" s="72" t="s">
        <v>142</v>
      </c>
      <c r="E453" s="36">
        <v>44741</v>
      </c>
      <c r="F453" s="72">
        <v>29</v>
      </c>
    </row>
    <row r="454" spans="1:6" x14ac:dyDescent="0.25">
      <c r="A454" t="str">
        <f t="shared" ref="A454:A517" si="8">D454&amp;F454</f>
        <v>Jun-202230</v>
      </c>
      <c r="B454" s="72" t="s">
        <v>94</v>
      </c>
      <c r="C454" s="72">
        <v>2022</v>
      </c>
      <c r="D454" s="72" t="s">
        <v>142</v>
      </c>
      <c r="E454" s="36">
        <v>44742</v>
      </c>
      <c r="F454" s="72">
        <v>30</v>
      </c>
    </row>
    <row r="455" spans="1:6" x14ac:dyDescent="0.25">
      <c r="A455" t="str">
        <f t="shared" si="8"/>
        <v>Jul-20221</v>
      </c>
      <c r="B455" s="72" t="s">
        <v>95</v>
      </c>
      <c r="C455" s="72">
        <v>2022</v>
      </c>
      <c r="D455" s="72" t="s">
        <v>143</v>
      </c>
      <c r="E455" s="36">
        <v>44743</v>
      </c>
      <c r="F455" s="72">
        <v>1</v>
      </c>
    </row>
    <row r="456" spans="1:6" x14ac:dyDescent="0.25">
      <c r="A456" t="str">
        <f t="shared" si="8"/>
        <v>Jul-20222</v>
      </c>
      <c r="B456" s="72" t="s">
        <v>95</v>
      </c>
      <c r="C456" s="72">
        <v>2022</v>
      </c>
      <c r="D456" s="72" t="s">
        <v>143</v>
      </c>
      <c r="E456" s="36">
        <v>44744</v>
      </c>
      <c r="F456" s="72">
        <v>2</v>
      </c>
    </row>
    <row r="457" spans="1:6" x14ac:dyDescent="0.25">
      <c r="A457" t="str">
        <f t="shared" si="8"/>
        <v>Jul-20223</v>
      </c>
      <c r="B457" s="72" t="s">
        <v>95</v>
      </c>
      <c r="C457" s="72">
        <v>2022</v>
      </c>
      <c r="D457" s="72" t="s">
        <v>143</v>
      </c>
      <c r="E457" s="36">
        <v>44745</v>
      </c>
      <c r="F457" s="72">
        <v>3</v>
      </c>
    </row>
    <row r="458" spans="1:6" x14ac:dyDescent="0.25">
      <c r="A458" t="str">
        <f t="shared" si="8"/>
        <v>Jul-20224</v>
      </c>
      <c r="B458" s="72" t="s">
        <v>95</v>
      </c>
      <c r="C458" s="72">
        <v>2022</v>
      </c>
      <c r="D458" s="72" t="s">
        <v>143</v>
      </c>
      <c r="E458" s="36">
        <v>44746</v>
      </c>
      <c r="F458" s="72">
        <v>4</v>
      </c>
    </row>
    <row r="459" spans="1:6" x14ac:dyDescent="0.25">
      <c r="A459" t="str">
        <f t="shared" si="8"/>
        <v>Jul-20225</v>
      </c>
      <c r="B459" s="72" t="s">
        <v>95</v>
      </c>
      <c r="C459" s="72">
        <v>2022</v>
      </c>
      <c r="D459" s="72" t="s">
        <v>143</v>
      </c>
      <c r="E459" s="36">
        <v>44747</v>
      </c>
      <c r="F459" s="72">
        <v>5</v>
      </c>
    </row>
    <row r="460" spans="1:6" x14ac:dyDescent="0.25">
      <c r="A460" t="str">
        <f t="shared" si="8"/>
        <v>Jul-20226</v>
      </c>
      <c r="B460" s="72" t="s">
        <v>95</v>
      </c>
      <c r="C460" s="72">
        <v>2022</v>
      </c>
      <c r="D460" s="72" t="s">
        <v>143</v>
      </c>
      <c r="E460" s="36">
        <v>44748</v>
      </c>
      <c r="F460" s="72">
        <v>6</v>
      </c>
    </row>
    <row r="461" spans="1:6" x14ac:dyDescent="0.25">
      <c r="A461" t="str">
        <f t="shared" si="8"/>
        <v>Jul-20227</v>
      </c>
      <c r="B461" s="72" t="s">
        <v>95</v>
      </c>
      <c r="C461" s="72">
        <v>2022</v>
      </c>
      <c r="D461" s="72" t="s">
        <v>143</v>
      </c>
      <c r="E461" s="36">
        <v>44749</v>
      </c>
      <c r="F461" s="72">
        <v>7</v>
      </c>
    </row>
    <row r="462" spans="1:6" x14ac:dyDescent="0.25">
      <c r="A462" t="str">
        <f t="shared" si="8"/>
        <v>Jul-20228</v>
      </c>
      <c r="B462" s="72" t="s">
        <v>95</v>
      </c>
      <c r="C462" s="72">
        <v>2022</v>
      </c>
      <c r="D462" s="72" t="s">
        <v>143</v>
      </c>
      <c r="E462" s="36">
        <v>44750</v>
      </c>
      <c r="F462" s="72">
        <v>8</v>
      </c>
    </row>
    <row r="463" spans="1:6" x14ac:dyDescent="0.25">
      <c r="A463" t="str">
        <f t="shared" si="8"/>
        <v>Jul-20229</v>
      </c>
      <c r="B463" s="72" t="s">
        <v>95</v>
      </c>
      <c r="C463" s="72">
        <v>2022</v>
      </c>
      <c r="D463" s="72" t="s">
        <v>143</v>
      </c>
      <c r="E463" s="36">
        <v>44751</v>
      </c>
      <c r="F463" s="72">
        <v>9</v>
      </c>
    </row>
    <row r="464" spans="1:6" x14ac:dyDescent="0.25">
      <c r="A464" t="str">
        <f t="shared" si="8"/>
        <v>Jul-202210</v>
      </c>
      <c r="B464" s="72" t="s">
        <v>95</v>
      </c>
      <c r="C464" s="72">
        <v>2022</v>
      </c>
      <c r="D464" s="72" t="s">
        <v>143</v>
      </c>
      <c r="E464" s="36">
        <v>44752</v>
      </c>
      <c r="F464" s="72">
        <v>10</v>
      </c>
    </row>
    <row r="465" spans="1:6" x14ac:dyDescent="0.25">
      <c r="A465" t="str">
        <f t="shared" si="8"/>
        <v>Jul-202211</v>
      </c>
      <c r="B465" s="72" t="s">
        <v>95</v>
      </c>
      <c r="C465" s="72">
        <v>2022</v>
      </c>
      <c r="D465" s="72" t="s">
        <v>143</v>
      </c>
      <c r="E465" s="36">
        <v>44753</v>
      </c>
      <c r="F465" s="72">
        <v>11</v>
      </c>
    </row>
    <row r="466" spans="1:6" x14ac:dyDescent="0.25">
      <c r="A466" t="str">
        <f t="shared" si="8"/>
        <v>Jul-202212</v>
      </c>
      <c r="B466" s="72" t="s">
        <v>95</v>
      </c>
      <c r="C466" s="72">
        <v>2022</v>
      </c>
      <c r="D466" s="72" t="s">
        <v>143</v>
      </c>
      <c r="E466" s="36">
        <v>44754</v>
      </c>
      <c r="F466" s="72">
        <v>12</v>
      </c>
    </row>
    <row r="467" spans="1:6" x14ac:dyDescent="0.25">
      <c r="A467" t="str">
        <f t="shared" si="8"/>
        <v>Jul-202213</v>
      </c>
      <c r="B467" s="72" t="s">
        <v>95</v>
      </c>
      <c r="C467" s="72">
        <v>2022</v>
      </c>
      <c r="D467" s="72" t="s">
        <v>143</v>
      </c>
      <c r="E467" s="36">
        <v>44755</v>
      </c>
      <c r="F467" s="72">
        <v>13</v>
      </c>
    </row>
    <row r="468" spans="1:6" x14ac:dyDescent="0.25">
      <c r="A468" t="str">
        <f t="shared" si="8"/>
        <v>Jul-202214</v>
      </c>
      <c r="B468" s="72" t="s">
        <v>95</v>
      </c>
      <c r="C468" s="72">
        <v>2022</v>
      </c>
      <c r="D468" s="72" t="s">
        <v>143</v>
      </c>
      <c r="E468" s="36">
        <v>44756</v>
      </c>
      <c r="F468" s="72">
        <v>14</v>
      </c>
    </row>
    <row r="469" spans="1:6" x14ac:dyDescent="0.25">
      <c r="A469" t="str">
        <f t="shared" si="8"/>
        <v>Jul-202215</v>
      </c>
      <c r="B469" s="72" t="s">
        <v>95</v>
      </c>
      <c r="C469" s="72">
        <v>2022</v>
      </c>
      <c r="D469" s="72" t="s">
        <v>143</v>
      </c>
      <c r="E469" s="36">
        <v>44757</v>
      </c>
      <c r="F469" s="72">
        <v>15</v>
      </c>
    </row>
    <row r="470" spans="1:6" x14ac:dyDescent="0.25">
      <c r="A470" t="str">
        <f t="shared" si="8"/>
        <v>Jul-202216</v>
      </c>
      <c r="B470" s="72" t="s">
        <v>95</v>
      </c>
      <c r="C470" s="72">
        <v>2022</v>
      </c>
      <c r="D470" s="72" t="s">
        <v>143</v>
      </c>
      <c r="E470" s="36">
        <v>44758</v>
      </c>
      <c r="F470" s="72">
        <v>16</v>
      </c>
    </row>
    <row r="471" spans="1:6" x14ac:dyDescent="0.25">
      <c r="A471" t="str">
        <f t="shared" si="8"/>
        <v>Jul-202217</v>
      </c>
      <c r="B471" s="72" t="s">
        <v>95</v>
      </c>
      <c r="C471" s="72">
        <v>2022</v>
      </c>
      <c r="D471" s="72" t="s">
        <v>143</v>
      </c>
      <c r="E471" s="36">
        <v>44759</v>
      </c>
      <c r="F471" s="72">
        <v>17</v>
      </c>
    </row>
    <row r="472" spans="1:6" x14ac:dyDescent="0.25">
      <c r="A472" t="str">
        <f t="shared" si="8"/>
        <v>Jul-202218</v>
      </c>
      <c r="B472" s="72" t="s">
        <v>95</v>
      </c>
      <c r="C472" s="72">
        <v>2022</v>
      </c>
      <c r="D472" s="72" t="s">
        <v>143</v>
      </c>
      <c r="E472" s="36">
        <v>44760</v>
      </c>
      <c r="F472" s="72">
        <v>18</v>
      </c>
    </row>
    <row r="473" spans="1:6" x14ac:dyDescent="0.25">
      <c r="A473" t="str">
        <f t="shared" si="8"/>
        <v>Jul-202219</v>
      </c>
      <c r="B473" s="72" t="s">
        <v>95</v>
      </c>
      <c r="C473" s="72">
        <v>2022</v>
      </c>
      <c r="D473" s="72" t="s">
        <v>143</v>
      </c>
      <c r="E473" s="36">
        <v>44761</v>
      </c>
      <c r="F473" s="72">
        <v>19</v>
      </c>
    </row>
    <row r="474" spans="1:6" x14ac:dyDescent="0.25">
      <c r="A474" t="str">
        <f t="shared" si="8"/>
        <v>Jul-202220</v>
      </c>
      <c r="B474" s="72" t="s">
        <v>95</v>
      </c>
      <c r="C474" s="72">
        <v>2022</v>
      </c>
      <c r="D474" s="72" t="s">
        <v>143</v>
      </c>
      <c r="E474" s="36">
        <v>44762</v>
      </c>
      <c r="F474" s="72">
        <v>20</v>
      </c>
    </row>
    <row r="475" spans="1:6" x14ac:dyDescent="0.25">
      <c r="A475" t="str">
        <f t="shared" si="8"/>
        <v>Jul-202221</v>
      </c>
      <c r="B475" s="72" t="s">
        <v>95</v>
      </c>
      <c r="C475" s="72">
        <v>2022</v>
      </c>
      <c r="D475" s="72" t="s">
        <v>143</v>
      </c>
      <c r="E475" s="36">
        <v>44763</v>
      </c>
      <c r="F475" s="72">
        <v>21</v>
      </c>
    </row>
    <row r="476" spans="1:6" x14ac:dyDescent="0.25">
      <c r="A476" t="str">
        <f t="shared" si="8"/>
        <v>Jul-202222</v>
      </c>
      <c r="B476" s="72" t="s">
        <v>95</v>
      </c>
      <c r="C476" s="72">
        <v>2022</v>
      </c>
      <c r="D476" s="72" t="s">
        <v>143</v>
      </c>
      <c r="E476" s="36">
        <v>44764</v>
      </c>
      <c r="F476" s="72">
        <v>22</v>
      </c>
    </row>
    <row r="477" spans="1:6" x14ac:dyDescent="0.25">
      <c r="A477" t="str">
        <f t="shared" si="8"/>
        <v>Jul-202223</v>
      </c>
      <c r="B477" s="72" t="s">
        <v>95</v>
      </c>
      <c r="C477" s="72">
        <v>2022</v>
      </c>
      <c r="D477" s="72" t="s">
        <v>143</v>
      </c>
      <c r="E477" s="36">
        <v>44765</v>
      </c>
      <c r="F477" s="72">
        <v>23</v>
      </c>
    </row>
    <row r="478" spans="1:6" x14ac:dyDescent="0.25">
      <c r="A478" t="str">
        <f t="shared" si="8"/>
        <v>Jul-202224</v>
      </c>
      <c r="B478" s="72" t="s">
        <v>95</v>
      </c>
      <c r="C478" s="72">
        <v>2022</v>
      </c>
      <c r="D478" s="72" t="s">
        <v>143</v>
      </c>
      <c r="E478" s="36">
        <v>44766</v>
      </c>
      <c r="F478" s="72">
        <v>24</v>
      </c>
    </row>
    <row r="479" spans="1:6" x14ac:dyDescent="0.25">
      <c r="A479" t="str">
        <f t="shared" si="8"/>
        <v>Jul-202225</v>
      </c>
      <c r="B479" s="72" t="s">
        <v>95</v>
      </c>
      <c r="C479" s="72">
        <v>2022</v>
      </c>
      <c r="D479" s="72" t="s">
        <v>143</v>
      </c>
      <c r="E479" s="36">
        <v>44767</v>
      </c>
      <c r="F479" s="72">
        <v>25</v>
      </c>
    </row>
    <row r="480" spans="1:6" x14ac:dyDescent="0.25">
      <c r="A480" t="str">
        <f t="shared" si="8"/>
        <v>Jul-202226</v>
      </c>
      <c r="B480" s="72" t="s">
        <v>95</v>
      </c>
      <c r="C480" s="72">
        <v>2022</v>
      </c>
      <c r="D480" s="72" t="s">
        <v>143</v>
      </c>
      <c r="E480" s="36">
        <v>44768</v>
      </c>
      <c r="F480" s="72">
        <v>26</v>
      </c>
    </row>
    <row r="481" spans="1:6" x14ac:dyDescent="0.25">
      <c r="A481" t="str">
        <f t="shared" si="8"/>
        <v>Jul-202227</v>
      </c>
      <c r="B481" s="72" t="s">
        <v>95</v>
      </c>
      <c r="C481" s="72">
        <v>2022</v>
      </c>
      <c r="D481" s="72" t="s">
        <v>143</v>
      </c>
      <c r="E481" s="36">
        <v>44769</v>
      </c>
      <c r="F481" s="72">
        <v>27</v>
      </c>
    </row>
    <row r="482" spans="1:6" x14ac:dyDescent="0.25">
      <c r="A482" t="str">
        <f t="shared" si="8"/>
        <v>Jul-202228</v>
      </c>
      <c r="B482" s="72" t="s">
        <v>95</v>
      </c>
      <c r="C482" s="72">
        <v>2022</v>
      </c>
      <c r="D482" s="72" t="s">
        <v>143</v>
      </c>
      <c r="E482" s="36">
        <v>44770</v>
      </c>
      <c r="F482" s="72">
        <v>28</v>
      </c>
    </row>
    <row r="483" spans="1:6" x14ac:dyDescent="0.25">
      <c r="A483" t="str">
        <f t="shared" si="8"/>
        <v>Jul-202229</v>
      </c>
      <c r="B483" s="72" t="s">
        <v>95</v>
      </c>
      <c r="C483" s="72">
        <v>2022</v>
      </c>
      <c r="D483" s="72" t="s">
        <v>143</v>
      </c>
      <c r="E483" s="36">
        <v>44771</v>
      </c>
      <c r="F483" s="72">
        <v>29</v>
      </c>
    </row>
    <row r="484" spans="1:6" x14ac:dyDescent="0.25">
      <c r="A484" t="str">
        <f t="shared" si="8"/>
        <v>Jul-202230</v>
      </c>
      <c r="B484" s="72" t="s">
        <v>95</v>
      </c>
      <c r="C484" s="72">
        <v>2022</v>
      </c>
      <c r="D484" s="72" t="s">
        <v>143</v>
      </c>
      <c r="E484" s="36">
        <v>44772</v>
      </c>
      <c r="F484" s="72">
        <v>30</v>
      </c>
    </row>
    <row r="485" spans="1:6" x14ac:dyDescent="0.25">
      <c r="A485" t="str">
        <f t="shared" si="8"/>
        <v>Jul-202231</v>
      </c>
      <c r="B485" s="72" t="s">
        <v>95</v>
      </c>
      <c r="C485" s="72">
        <v>2022</v>
      </c>
      <c r="D485" s="72" t="s">
        <v>143</v>
      </c>
      <c r="E485" s="36">
        <v>44773</v>
      </c>
      <c r="F485" s="72">
        <v>31</v>
      </c>
    </row>
    <row r="486" spans="1:6" x14ac:dyDescent="0.25">
      <c r="A486" t="str">
        <f t="shared" si="8"/>
        <v>Aug-20221</v>
      </c>
      <c r="B486" s="72" t="s">
        <v>96</v>
      </c>
      <c r="C486" s="72">
        <v>2022</v>
      </c>
      <c r="D486" s="72" t="s">
        <v>144</v>
      </c>
      <c r="E486" s="36">
        <v>44774</v>
      </c>
      <c r="F486" s="72">
        <v>1</v>
      </c>
    </row>
    <row r="487" spans="1:6" x14ac:dyDescent="0.25">
      <c r="A487" t="str">
        <f t="shared" si="8"/>
        <v>Aug-20222</v>
      </c>
      <c r="B487" s="72" t="s">
        <v>96</v>
      </c>
      <c r="C487" s="72">
        <v>2022</v>
      </c>
      <c r="D487" s="72" t="s">
        <v>144</v>
      </c>
      <c r="E487" s="36">
        <v>44775</v>
      </c>
      <c r="F487" s="72">
        <v>2</v>
      </c>
    </row>
    <row r="488" spans="1:6" x14ac:dyDescent="0.25">
      <c r="A488" t="str">
        <f t="shared" si="8"/>
        <v>Aug-20223</v>
      </c>
      <c r="B488" s="72" t="s">
        <v>96</v>
      </c>
      <c r="C488" s="72">
        <v>2022</v>
      </c>
      <c r="D488" s="72" t="s">
        <v>144</v>
      </c>
      <c r="E488" s="36">
        <v>44776</v>
      </c>
      <c r="F488" s="72">
        <v>3</v>
      </c>
    </row>
    <row r="489" spans="1:6" x14ac:dyDescent="0.25">
      <c r="A489" t="str">
        <f t="shared" si="8"/>
        <v>Aug-20224</v>
      </c>
      <c r="B489" s="72" t="s">
        <v>96</v>
      </c>
      <c r="C489" s="72">
        <v>2022</v>
      </c>
      <c r="D489" s="72" t="s">
        <v>144</v>
      </c>
      <c r="E489" s="36">
        <v>44777</v>
      </c>
      <c r="F489" s="72">
        <v>4</v>
      </c>
    </row>
    <row r="490" spans="1:6" x14ac:dyDescent="0.25">
      <c r="A490" t="str">
        <f t="shared" si="8"/>
        <v>Aug-20225</v>
      </c>
      <c r="B490" s="72" t="s">
        <v>96</v>
      </c>
      <c r="C490" s="72">
        <v>2022</v>
      </c>
      <c r="D490" s="72" t="s">
        <v>144</v>
      </c>
      <c r="E490" s="36">
        <v>44778</v>
      </c>
      <c r="F490" s="72">
        <v>5</v>
      </c>
    </row>
    <row r="491" spans="1:6" x14ac:dyDescent="0.25">
      <c r="A491" t="str">
        <f t="shared" si="8"/>
        <v>Aug-20226</v>
      </c>
      <c r="B491" s="72" t="s">
        <v>96</v>
      </c>
      <c r="C491" s="72">
        <v>2022</v>
      </c>
      <c r="D491" s="72" t="s">
        <v>144</v>
      </c>
      <c r="E491" s="36">
        <v>44779</v>
      </c>
      <c r="F491" s="72">
        <v>6</v>
      </c>
    </row>
    <row r="492" spans="1:6" x14ac:dyDescent="0.25">
      <c r="A492" t="str">
        <f t="shared" si="8"/>
        <v>Aug-20227</v>
      </c>
      <c r="B492" s="72" t="s">
        <v>96</v>
      </c>
      <c r="C492" s="72">
        <v>2022</v>
      </c>
      <c r="D492" s="72" t="s">
        <v>144</v>
      </c>
      <c r="E492" s="36">
        <v>44780</v>
      </c>
      <c r="F492" s="72">
        <v>7</v>
      </c>
    </row>
    <row r="493" spans="1:6" x14ac:dyDescent="0.25">
      <c r="A493" t="str">
        <f t="shared" si="8"/>
        <v>Aug-20228</v>
      </c>
      <c r="B493" s="72" t="s">
        <v>96</v>
      </c>
      <c r="C493" s="72">
        <v>2022</v>
      </c>
      <c r="D493" s="72" t="s">
        <v>144</v>
      </c>
      <c r="E493" s="36">
        <v>44781</v>
      </c>
      <c r="F493" s="72">
        <v>8</v>
      </c>
    </row>
    <row r="494" spans="1:6" x14ac:dyDescent="0.25">
      <c r="A494" t="str">
        <f t="shared" si="8"/>
        <v>Aug-20229</v>
      </c>
      <c r="B494" s="72" t="s">
        <v>96</v>
      </c>
      <c r="C494" s="72">
        <v>2022</v>
      </c>
      <c r="D494" s="72" t="s">
        <v>144</v>
      </c>
      <c r="E494" s="36">
        <v>44782</v>
      </c>
      <c r="F494" s="72">
        <v>9</v>
      </c>
    </row>
    <row r="495" spans="1:6" x14ac:dyDescent="0.25">
      <c r="A495" t="str">
        <f t="shared" si="8"/>
        <v>Aug-202210</v>
      </c>
      <c r="B495" s="72" t="s">
        <v>96</v>
      </c>
      <c r="C495" s="72">
        <v>2022</v>
      </c>
      <c r="D495" s="72" t="s">
        <v>144</v>
      </c>
      <c r="E495" s="36">
        <v>44783</v>
      </c>
      <c r="F495" s="72">
        <v>10</v>
      </c>
    </row>
    <row r="496" spans="1:6" x14ac:dyDescent="0.25">
      <c r="A496" t="str">
        <f t="shared" si="8"/>
        <v>Aug-202211</v>
      </c>
      <c r="B496" s="72" t="s">
        <v>96</v>
      </c>
      <c r="C496" s="72">
        <v>2022</v>
      </c>
      <c r="D496" s="72" t="s">
        <v>144</v>
      </c>
      <c r="E496" s="36">
        <v>44784</v>
      </c>
      <c r="F496" s="72">
        <v>11</v>
      </c>
    </row>
    <row r="497" spans="1:6" x14ac:dyDescent="0.25">
      <c r="A497" t="str">
        <f t="shared" si="8"/>
        <v>Aug-202212</v>
      </c>
      <c r="B497" s="72" t="s">
        <v>96</v>
      </c>
      <c r="C497" s="72">
        <v>2022</v>
      </c>
      <c r="D497" s="72" t="s">
        <v>144</v>
      </c>
      <c r="E497" s="36">
        <v>44785</v>
      </c>
      <c r="F497" s="72">
        <v>12</v>
      </c>
    </row>
    <row r="498" spans="1:6" x14ac:dyDescent="0.25">
      <c r="A498" t="str">
        <f t="shared" si="8"/>
        <v>Aug-202213</v>
      </c>
      <c r="B498" s="72" t="s">
        <v>96</v>
      </c>
      <c r="C498" s="72">
        <v>2022</v>
      </c>
      <c r="D498" s="72" t="s">
        <v>144</v>
      </c>
      <c r="E498" s="36">
        <v>44786</v>
      </c>
      <c r="F498" s="72">
        <v>13</v>
      </c>
    </row>
    <row r="499" spans="1:6" x14ac:dyDescent="0.25">
      <c r="A499" t="str">
        <f t="shared" si="8"/>
        <v>Aug-202214</v>
      </c>
      <c r="B499" s="72" t="s">
        <v>96</v>
      </c>
      <c r="C499" s="72">
        <v>2022</v>
      </c>
      <c r="D499" s="72" t="s">
        <v>144</v>
      </c>
      <c r="E499" s="36">
        <v>44787</v>
      </c>
      <c r="F499" s="72">
        <v>14</v>
      </c>
    </row>
    <row r="500" spans="1:6" x14ac:dyDescent="0.25">
      <c r="A500" t="str">
        <f t="shared" si="8"/>
        <v>Aug-202215</v>
      </c>
      <c r="B500" s="72" t="s">
        <v>96</v>
      </c>
      <c r="C500" s="72">
        <v>2022</v>
      </c>
      <c r="D500" s="72" t="s">
        <v>144</v>
      </c>
      <c r="E500" s="36">
        <v>44788</v>
      </c>
      <c r="F500" s="72">
        <v>15</v>
      </c>
    </row>
    <row r="501" spans="1:6" x14ac:dyDescent="0.25">
      <c r="A501" t="str">
        <f t="shared" si="8"/>
        <v>Aug-202216</v>
      </c>
      <c r="B501" s="72" t="s">
        <v>96</v>
      </c>
      <c r="C501" s="72">
        <v>2022</v>
      </c>
      <c r="D501" s="72" t="s">
        <v>144</v>
      </c>
      <c r="E501" s="36">
        <v>44789</v>
      </c>
      <c r="F501" s="72">
        <v>16</v>
      </c>
    </row>
    <row r="502" spans="1:6" x14ac:dyDescent="0.25">
      <c r="A502" t="str">
        <f t="shared" si="8"/>
        <v>Aug-202217</v>
      </c>
      <c r="B502" s="72" t="s">
        <v>96</v>
      </c>
      <c r="C502" s="72">
        <v>2022</v>
      </c>
      <c r="D502" s="72" t="s">
        <v>144</v>
      </c>
      <c r="E502" s="36">
        <v>44790</v>
      </c>
      <c r="F502" s="72">
        <v>17</v>
      </c>
    </row>
    <row r="503" spans="1:6" x14ac:dyDescent="0.25">
      <c r="A503" t="str">
        <f t="shared" si="8"/>
        <v>Aug-202218</v>
      </c>
      <c r="B503" s="72" t="s">
        <v>96</v>
      </c>
      <c r="C503" s="72">
        <v>2022</v>
      </c>
      <c r="D503" s="72" t="s">
        <v>144</v>
      </c>
      <c r="E503" s="36">
        <v>44791</v>
      </c>
      <c r="F503" s="72">
        <v>18</v>
      </c>
    </row>
    <row r="504" spans="1:6" x14ac:dyDescent="0.25">
      <c r="A504" t="str">
        <f t="shared" si="8"/>
        <v>Aug-202219</v>
      </c>
      <c r="B504" s="72" t="s">
        <v>96</v>
      </c>
      <c r="C504" s="72">
        <v>2022</v>
      </c>
      <c r="D504" s="72" t="s">
        <v>144</v>
      </c>
      <c r="E504" s="36">
        <v>44792</v>
      </c>
      <c r="F504" s="72">
        <v>19</v>
      </c>
    </row>
    <row r="505" spans="1:6" x14ac:dyDescent="0.25">
      <c r="A505" t="str">
        <f t="shared" si="8"/>
        <v>Aug-202220</v>
      </c>
      <c r="B505" s="72" t="s">
        <v>96</v>
      </c>
      <c r="C505" s="72">
        <v>2022</v>
      </c>
      <c r="D505" s="72" t="s">
        <v>144</v>
      </c>
      <c r="E505" s="36">
        <v>44793</v>
      </c>
      <c r="F505" s="72">
        <v>20</v>
      </c>
    </row>
    <row r="506" spans="1:6" x14ac:dyDescent="0.25">
      <c r="A506" t="str">
        <f t="shared" si="8"/>
        <v>Aug-202221</v>
      </c>
      <c r="B506" s="72" t="s">
        <v>96</v>
      </c>
      <c r="C506" s="72">
        <v>2022</v>
      </c>
      <c r="D506" s="72" t="s">
        <v>144</v>
      </c>
      <c r="E506" s="36">
        <v>44794</v>
      </c>
      <c r="F506" s="72">
        <v>21</v>
      </c>
    </row>
    <row r="507" spans="1:6" x14ac:dyDescent="0.25">
      <c r="A507" t="str">
        <f t="shared" si="8"/>
        <v>Aug-202222</v>
      </c>
      <c r="B507" s="72" t="s">
        <v>96</v>
      </c>
      <c r="C507" s="72">
        <v>2022</v>
      </c>
      <c r="D507" s="72" t="s">
        <v>144</v>
      </c>
      <c r="E507" s="36">
        <v>44795</v>
      </c>
      <c r="F507" s="72">
        <v>22</v>
      </c>
    </row>
    <row r="508" spans="1:6" x14ac:dyDescent="0.25">
      <c r="A508" t="str">
        <f t="shared" si="8"/>
        <v>Aug-202223</v>
      </c>
      <c r="B508" s="72" t="s">
        <v>96</v>
      </c>
      <c r="C508" s="72">
        <v>2022</v>
      </c>
      <c r="D508" s="72" t="s">
        <v>144</v>
      </c>
      <c r="E508" s="36">
        <v>44796</v>
      </c>
      <c r="F508" s="72">
        <v>23</v>
      </c>
    </row>
    <row r="509" spans="1:6" x14ac:dyDescent="0.25">
      <c r="A509" t="str">
        <f t="shared" si="8"/>
        <v>Aug-202224</v>
      </c>
      <c r="B509" s="72" t="s">
        <v>96</v>
      </c>
      <c r="C509" s="72">
        <v>2022</v>
      </c>
      <c r="D509" s="72" t="s">
        <v>144</v>
      </c>
      <c r="E509" s="36">
        <v>44797</v>
      </c>
      <c r="F509" s="72">
        <v>24</v>
      </c>
    </row>
    <row r="510" spans="1:6" x14ac:dyDescent="0.25">
      <c r="A510" t="str">
        <f t="shared" si="8"/>
        <v>Aug-202225</v>
      </c>
      <c r="B510" s="72" t="s">
        <v>96</v>
      </c>
      <c r="C510" s="72">
        <v>2022</v>
      </c>
      <c r="D510" s="72" t="s">
        <v>144</v>
      </c>
      <c r="E510" s="36">
        <v>44798</v>
      </c>
      <c r="F510" s="72">
        <v>25</v>
      </c>
    </row>
    <row r="511" spans="1:6" x14ac:dyDescent="0.25">
      <c r="A511" t="str">
        <f t="shared" si="8"/>
        <v>Aug-202226</v>
      </c>
      <c r="B511" s="72" t="s">
        <v>96</v>
      </c>
      <c r="C511" s="72">
        <v>2022</v>
      </c>
      <c r="D511" s="72" t="s">
        <v>144</v>
      </c>
      <c r="E511" s="36">
        <v>44799</v>
      </c>
      <c r="F511" s="72">
        <v>26</v>
      </c>
    </row>
    <row r="512" spans="1:6" x14ac:dyDescent="0.25">
      <c r="A512" t="str">
        <f t="shared" si="8"/>
        <v>Aug-202227</v>
      </c>
      <c r="B512" s="72" t="s">
        <v>96</v>
      </c>
      <c r="C512" s="72">
        <v>2022</v>
      </c>
      <c r="D512" s="72" t="s">
        <v>144</v>
      </c>
      <c r="E512" s="36">
        <v>44800</v>
      </c>
      <c r="F512" s="72">
        <v>27</v>
      </c>
    </row>
    <row r="513" spans="1:6" x14ac:dyDescent="0.25">
      <c r="A513" t="str">
        <f t="shared" si="8"/>
        <v>Aug-202228</v>
      </c>
      <c r="B513" s="72" t="s">
        <v>96</v>
      </c>
      <c r="C513" s="72">
        <v>2022</v>
      </c>
      <c r="D513" s="72" t="s">
        <v>144</v>
      </c>
      <c r="E513" s="36">
        <v>44801</v>
      </c>
      <c r="F513" s="72">
        <v>28</v>
      </c>
    </row>
    <row r="514" spans="1:6" x14ac:dyDescent="0.25">
      <c r="A514" t="str">
        <f t="shared" si="8"/>
        <v>Aug-202229</v>
      </c>
      <c r="B514" s="72" t="s">
        <v>96</v>
      </c>
      <c r="C514" s="72">
        <v>2022</v>
      </c>
      <c r="D514" s="72" t="s">
        <v>144</v>
      </c>
      <c r="E514" s="36">
        <v>44802</v>
      </c>
      <c r="F514" s="72">
        <v>29</v>
      </c>
    </row>
    <row r="515" spans="1:6" x14ac:dyDescent="0.25">
      <c r="A515" t="str">
        <f t="shared" si="8"/>
        <v>Aug-202230</v>
      </c>
      <c r="B515" s="72" t="s">
        <v>96</v>
      </c>
      <c r="C515" s="72">
        <v>2022</v>
      </c>
      <c r="D515" s="72" t="s">
        <v>144</v>
      </c>
      <c r="E515" s="36">
        <v>44803</v>
      </c>
      <c r="F515" s="72">
        <v>30</v>
      </c>
    </row>
    <row r="516" spans="1:6" x14ac:dyDescent="0.25">
      <c r="A516" t="str">
        <f t="shared" si="8"/>
        <v>Aug-202231</v>
      </c>
      <c r="B516" s="72" t="s">
        <v>96</v>
      </c>
      <c r="C516" s="72">
        <v>2022</v>
      </c>
      <c r="D516" s="72" t="s">
        <v>144</v>
      </c>
      <c r="E516" s="36">
        <v>44804</v>
      </c>
      <c r="F516" s="72">
        <v>31</v>
      </c>
    </row>
    <row r="517" spans="1:6" x14ac:dyDescent="0.25">
      <c r="A517" t="str">
        <f t="shared" si="8"/>
        <v>Sep-20221</v>
      </c>
      <c r="B517" s="72" t="s">
        <v>97</v>
      </c>
      <c r="C517" s="72">
        <v>2022</v>
      </c>
      <c r="D517" s="72" t="s">
        <v>145</v>
      </c>
      <c r="E517" s="36">
        <v>44805</v>
      </c>
      <c r="F517" s="72">
        <v>1</v>
      </c>
    </row>
    <row r="518" spans="1:6" x14ac:dyDescent="0.25">
      <c r="A518" t="str">
        <f t="shared" ref="A518:A581" si="9">D518&amp;F518</f>
        <v>Sep-20222</v>
      </c>
      <c r="B518" s="72" t="s">
        <v>97</v>
      </c>
      <c r="C518" s="72">
        <v>2022</v>
      </c>
      <c r="D518" s="72" t="s">
        <v>145</v>
      </c>
      <c r="E518" s="36">
        <v>44806</v>
      </c>
      <c r="F518" s="72">
        <v>2</v>
      </c>
    </row>
    <row r="519" spans="1:6" x14ac:dyDescent="0.25">
      <c r="A519" t="str">
        <f t="shared" si="9"/>
        <v>Sep-20223</v>
      </c>
      <c r="B519" s="72" t="s">
        <v>97</v>
      </c>
      <c r="C519" s="72">
        <v>2022</v>
      </c>
      <c r="D519" s="72" t="s">
        <v>145</v>
      </c>
      <c r="E519" s="36">
        <v>44807</v>
      </c>
      <c r="F519" s="72">
        <v>3</v>
      </c>
    </row>
    <row r="520" spans="1:6" x14ac:dyDescent="0.25">
      <c r="A520" t="str">
        <f t="shared" si="9"/>
        <v>Sep-20224</v>
      </c>
      <c r="B520" s="72" t="s">
        <v>97</v>
      </c>
      <c r="C520" s="72">
        <v>2022</v>
      </c>
      <c r="D520" s="72" t="s">
        <v>145</v>
      </c>
      <c r="E520" s="36">
        <v>44808</v>
      </c>
      <c r="F520" s="72">
        <v>4</v>
      </c>
    </row>
    <row r="521" spans="1:6" x14ac:dyDescent="0.25">
      <c r="A521" t="str">
        <f t="shared" si="9"/>
        <v>Sep-20225</v>
      </c>
      <c r="B521" s="72" t="s">
        <v>97</v>
      </c>
      <c r="C521" s="72">
        <v>2022</v>
      </c>
      <c r="D521" s="72" t="s">
        <v>145</v>
      </c>
      <c r="E521" s="36">
        <v>44809</v>
      </c>
      <c r="F521" s="72">
        <v>5</v>
      </c>
    </row>
    <row r="522" spans="1:6" x14ac:dyDescent="0.25">
      <c r="A522" t="str">
        <f t="shared" si="9"/>
        <v>Sep-20226</v>
      </c>
      <c r="B522" s="72" t="s">
        <v>97</v>
      </c>
      <c r="C522" s="72">
        <v>2022</v>
      </c>
      <c r="D522" s="72" t="s">
        <v>145</v>
      </c>
      <c r="E522" s="36">
        <v>44810</v>
      </c>
      <c r="F522" s="72">
        <v>6</v>
      </c>
    </row>
    <row r="523" spans="1:6" x14ac:dyDescent="0.25">
      <c r="A523" t="str">
        <f t="shared" si="9"/>
        <v>Sep-20227</v>
      </c>
      <c r="B523" s="72" t="s">
        <v>97</v>
      </c>
      <c r="C523" s="72">
        <v>2022</v>
      </c>
      <c r="D523" s="72" t="s">
        <v>145</v>
      </c>
      <c r="E523" s="36">
        <v>44811</v>
      </c>
      <c r="F523" s="72">
        <v>7</v>
      </c>
    </row>
    <row r="524" spans="1:6" x14ac:dyDescent="0.25">
      <c r="A524" t="str">
        <f t="shared" si="9"/>
        <v>Sep-20228</v>
      </c>
      <c r="B524" s="72" t="s">
        <v>97</v>
      </c>
      <c r="C524" s="72">
        <v>2022</v>
      </c>
      <c r="D524" s="72" t="s">
        <v>145</v>
      </c>
      <c r="E524" s="36">
        <v>44812</v>
      </c>
      <c r="F524" s="72">
        <v>8</v>
      </c>
    </row>
    <row r="525" spans="1:6" x14ac:dyDescent="0.25">
      <c r="A525" t="str">
        <f t="shared" si="9"/>
        <v>Sep-20229</v>
      </c>
      <c r="B525" s="72" t="s">
        <v>97</v>
      </c>
      <c r="C525" s="72">
        <v>2022</v>
      </c>
      <c r="D525" s="72" t="s">
        <v>145</v>
      </c>
      <c r="E525" s="36">
        <v>44813</v>
      </c>
      <c r="F525" s="72">
        <v>9</v>
      </c>
    </row>
    <row r="526" spans="1:6" x14ac:dyDescent="0.25">
      <c r="A526" t="str">
        <f t="shared" si="9"/>
        <v>Sep-202210</v>
      </c>
      <c r="B526" s="72" t="s">
        <v>97</v>
      </c>
      <c r="C526" s="72">
        <v>2022</v>
      </c>
      <c r="D526" s="72" t="s">
        <v>145</v>
      </c>
      <c r="E526" s="36">
        <v>44814</v>
      </c>
      <c r="F526" s="72">
        <v>10</v>
      </c>
    </row>
    <row r="527" spans="1:6" x14ac:dyDescent="0.25">
      <c r="A527" t="str">
        <f t="shared" si="9"/>
        <v>Sep-202211</v>
      </c>
      <c r="B527" s="72" t="s">
        <v>97</v>
      </c>
      <c r="C527" s="72">
        <v>2022</v>
      </c>
      <c r="D527" s="72" t="s">
        <v>145</v>
      </c>
      <c r="E527" s="36">
        <v>44815</v>
      </c>
      <c r="F527" s="72">
        <v>11</v>
      </c>
    </row>
    <row r="528" spans="1:6" x14ac:dyDescent="0.25">
      <c r="A528" t="str">
        <f t="shared" si="9"/>
        <v>Sep-202212</v>
      </c>
      <c r="B528" s="72" t="s">
        <v>97</v>
      </c>
      <c r="C528" s="72">
        <v>2022</v>
      </c>
      <c r="D528" s="72" t="s">
        <v>145</v>
      </c>
      <c r="E528" s="36">
        <v>44816</v>
      </c>
      <c r="F528" s="72">
        <v>12</v>
      </c>
    </row>
    <row r="529" spans="1:6" x14ac:dyDescent="0.25">
      <c r="A529" t="str">
        <f t="shared" si="9"/>
        <v>Sep-202213</v>
      </c>
      <c r="B529" s="72" t="s">
        <v>97</v>
      </c>
      <c r="C529" s="72">
        <v>2022</v>
      </c>
      <c r="D529" s="72" t="s">
        <v>145</v>
      </c>
      <c r="E529" s="36">
        <v>44817</v>
      </c>
      <c r="F529" s="72">
        <v>13</v>
      </c>
    </row>
    <row r="530" spans="1:6" x14ac:dyDescent="0.25">
      <c r="A530" t="str">
        <f t="shared" si="9"/>
        <v>Sep-202214</v>
      </c>
      <c r="B530" s="72" t="s">
        <v>97</v>
      </c>
      <c r="C530" s="72">
        <v>2022</v>
      </c>
      <c r="D530" s="72" t="s">
        <v>145</v>
      </c>
      <c r="E530" s="36">
        <v>44818</v>
      </c>
      <c r="F530" s="72">
        <v>14</v>
      </c>
    </row>
    <row r="531" spans="1:6" x14ac:dyDescent="0.25">
      <c r="A531" t="str">
        <f t="shared" si="9"/>
        <v>Sep-202215</v>
      </c>
      <c r="B531" s="72" t="s">
        <v>97</v>
      </c>
      <c r="C531" s="72">
        <v>2022</v>
      </c>
      <c r="D531" s="72" t="s">
        <v>145</v>
      </c>
      <c r="E531" s="36">
        <v>44819</v>
      </c>
      <c r="F531" s="72">
        <v>15</v>
      </c>
    </row>
    <row r="532" spans="1:6" x14ac:dyDescent="0.25">
      <c r="A532" t="str">
        <f t="shared" si="9"/>
        <v>Sep-202216</v>
      </c>
      <c r="B532" s="72" t="s">
        <v>97</v>
      </c>
      <c r="C532" s="72">
        <v>2022</v>
      </c>
      <c r="D532" s="72" t="s">
        <v>145</v>
      </c>
      <c r="E532" s="36">
        <v>44820</v>
      </c>
      <c r="F532" s="72">
        <v>16</v>
      </c>
    </row>
    <row r="533" spans="1:6" x14ac:dyDescent="0.25">
      <c r="A533" t="str">
        <f t="shared" si="9"/>
        <v>Sep-202217</v>
      </c>
      <c r="B533" s="72" t="s">
        <v>97</v>
      </c>
      <c r="C533" s="72">
        <v>2022</v>
      </c>
      <c r="D533" s="72" t="s">
        <v>145</v>
      </c>
      <c r="E533" s="36">
        <v>44821</v>
      </c>
      <c r="F533" s="72">
        <v>17</v>
      </c>
    </row>
    <row r="534" spans="1:6" x14ac:dyDescent="0.25">
      <c r="A534" t="str">
        <f t="shared" si="9"/>
        <v>Sep-202218</v>
      </c>
      <c r="B534" s="72" t="s">
        <v>97</v>
      </c>
      <c r="C534" s="72">
        <v>2022</v>
      </c>
      <c r="D534" s="72" t="s">
        <v>145</v>
      </c>
      <c r="E534" s="36">
        <v>44822</v>
      </c>
      <c r="F534" s="72">
        <v>18</v>
      </c>
    </row>
    <row r="535" spans="1:6" x14ac:dyDescent="0.25">
      <c r="A535" t="str">
        <f t="shared" si="9"/>
        <v>Sep-202219</v>
      </c>
      <c r="B535" s="72" t="s">
        <v>97</v>
      </c>
      <c r="C535" s="72">
        <v>2022</v>
      </c>
      <c r="D535" s="72" t="s">
        <v>145</v>
      </c>
      <c r="E535" s="36">
        <v>44823</v>
      </c>
      <c r="F535" s="72">
        <v>19</v>
      </c>
    </row>
    <row r="536" spans="1:6" x14ac:dyDescent="0.25">
      <c r="A536" t="str">
        <f t="shared" si="9"/>
        <v>Sep-202220</v>
      </c>
      <c r="B536" s="72" t="s">
        <v>97</v>
      </c>
      <c r="C536" s="72">
        <v>2022</v>
      </c>
      <c r="D536" s="72" t="s">
        <v>145</v>
      </c>
      <c r="E536" s="36">
        <v>44824</v>
      </c>
      <c r="F536" s="72">
        <v>20</v>
      </c>
    </row>
    <row r="537" spans="1:6" x14ac:dyDescent="0.25">
      <c r="A537" t="str">
        <f t="shared" si="9"/>
        <v>Sep-202221</v>
      </c>
      <c r="B537" s="72" t="s">
        <v>97</v>
      </c>
      <c r="C537" s="72">
        <v>2022</v>
      </c>
      <c r="D537" s="72" t="s">
        <v>145</v>
      </c>
      <c r="E537" s="36">
        <v>44825</v>
      </c>
      <c r="F537" s="72">
        <v>21</v>
      </c>
    </row>
    <row r="538" spans="1:6" x14ac:dyDescent="0.25">
      <c r="A538" t="str">
        <f t="shared" si="9"/>
        <v>Sep-202222</v>
      </c>
      <c r="B538" s="72" t="s">
        <v>97</v>
      </c>
      <c r="C538" s="72">
        <v>2022</v>
      </c>
      <c r="D538" s="72" t="s">
        <v>145</v>
      </c>
      <c r="E538" s="36">
        <v>44826</v>
      </c>
      <c r="F538" s="72">
        <v>22</v>
      </c>
    </row>
    <row r="539" spans="1:6" x14ac:dyDescent="0.25">
      <c r="A539" t="str">
        <f t="shared" si="9"/>
        <v>Sep-202223</v>
      </c>
      <c r="B539" s="72" t="s">
        <v>97</v>
      </c>
      <c r="C539" s="72">
        <v>2022</v>
      </c>
      <c r="D539" s="72" t="s">
        <v>145</v>
      </c>
      <c r="E539" s="36">
        <v>44827</v>
      </c>
      <c r="F539" s="72">
        <v>23</v>
      </c>
    </row>
    <row r="540" spans="1:6" x14ac:dyDescent="0.25">
      <c r="A540" t="str">
        <f t="shared" si="9"/>
        <v>Sep-202224</v>
      </c>
      <c r="B540" s="72" t="s">
        <v>97</v>
      </c>
      <c r="C540" s="72">
        <v>2022</v>
      </c>
      <c r="D540" s="72" t="s">
        <v>145</v>
      </c>
      <c r="E540" s="36">
        <v>44828</v>
      </c>
      <c r="F540" s="72">
        <v>24</v>
      </c>
    </row>
    <row r="541" spans="1:6" x14ac:dyDescent="0.25">
      <c r="A541" t="str">
        <f t="shared" si="9"/>
        <v>Sep-202225</v>
      </c>
      <c r="B541" s="72" t="s">
        <v>97</v>
      </c>
      <c r="C541" s="72">
        <v>2022</v>
      </c>
      <c r="D541" s="72" t="s">
        <v>145</v>
      </c>
      <c r="E541" s="36">
        <v>44829</v>
      </c>
      <c r="F541" s="72">
        <v>25</v>
      </c>
    </row>
    <row r="542" spans="1:6" x14ac:dyDescent="0.25">
      <c r="A542" t="str">
        <f t="shared" si="9"/>
        <v>Sep-202226</v>
      </c>
      <c r="B542" s="72" t="s">
        <v>97</v>
      </c>
      <c r="C542" s="72">
        <v>2022</v>
      </c>
      <c r="D542" s="72" t="s">
        <v>145</v>
      </c>
      <c r="E542" s="36">
        <v>44830</v>
      </c>
      <c r="F542" s="72">
        <v>26</v>
      </c>
    </row>
    <row r="543" spans="1:6" x14ac:dyDescent="0.25">
      <c r="A543" t="str">
        <f t="shared" si="9"/>
        <v>Sep-202227</v>
      </c>
      <c r="B543" s="72" t="s">
        <v>97</v>
      </c>
      <c r="C543" s="72">
        <v>2022</v>
      </c>
      <c r="D543" s="72" t="s">
        <v>145</v>
      </c>
      <c r="E543" s="36">
        <v>44831</v>
      </c>
      <c r="F543" s="72">
        <v>27</v>
      </c>
    </row>
    <row r="544" spans="1:6" x14ac:dyDescent="0.25">
      <c r="A544" t="str">
        <f t="shared" si="9"/>
        <v>Sep-202228</v>
      </c>
      <c r="B544" s="72" t="s">
        <v>97</v>
      </c>
      <c r="C544" s="72">
        <v>2022</v>
      </c>
      <c r="D544" s="72" t="s">
        <v>145</v>
      </c>
      <c r="E544" s="36">
        <v>44832</v>
      </c>
      <c r="F544" s="72">
        <v>28</v>
      </c>
    </row>
    <row r="545" spans="1:6" x14ac:dyDescent="0.25">
      <c r="A545" t="str">
        <f t="shared" si="9"/>
        <v>Sep-202229</v>
      </c>
      <c r="B545" s="72" t="s">
        <v>97</v>
      </c>
      <c r="C545" s="72">
        <v>2022</v>
      </c>
      <c r="D545" s="72" t="s">
        <v>145</v>
      </c>
      <c r="E545" s="36">
        <v>44833</v>
      </c>
      <c r="F545" s="72">
        <v>29</v>
      </c>
    </row>
    <row r="546" spans="1:6" x14ac:dyDescent="0.25">
      <c r="A546" t="str">
        <f t="shared" si="9"/>
        <v>Sep-202230</v>
      </c>
      <c r="B546" s="72" t="s">
        <v>97</v>
      </c>
      <c r="C546" s="72">
        <v>2022</v>
      </c>
      <c r="D546" s="72" t="s">
        <v>145</v>
      </c>
      <c r="E546" s="36">
        <v>44834</v>
      </c>
      <c r="F546" s="72">
        <v>30</v>
      </c>
    </row>
    <row r="547" spans="1:6" x14ac:dyDescent="0.25">
      <c r="A547" t="str">
        <f t="shared" si="9"/>
        <v>Oct-20221</v>
      </c>
      <c r="B547" s="72" t="s">
        <v>98</v>
      </c>
      <c r="C547" s="72">
        <v>2022</v>
      </c>
      <c r="D547" s="72" t="s">
        <v>146</v>
      </c>
      <c r="E547" s="36">
        <v>44835</v>
      </c>
      <c r="F547" s="72">
        <v>1</v>
      </c>
    </row>
    <row r="548" spans="1:6" x14ac:dyDescent="0.25">
      <c r="A548" t="str">
        <f t="shared" si="9"/>
        <v>Oct-20222</v>
      </c>
      <c r="B548" s="72" t="s">
        <v>98</v>
      </c>
      <c r="C548" s="72">
        <v>2022</v>
      </c>
      <c r="D548" s="72" t="s">
        <v>146</v>
      </c>
      <c r="E548" s="36">
        <v>44836</v>
      </c>
      <c r="F548" s="72">
        <v>2</v>
      </c>
    </row>
    <row r="549" spans="1:6" x14ac:dyDescent="0.25">
      <c r="A549" t="str">
        <f t="shared" si="9"/>
        <v>Oct-20223</v>
      </c>
      <c r="B549" s="72" t="s">
        <v>98</v>
      </c>
      <c r="C549" s="72">
        <v>2022</v>
      </c>
      <c r="D549" s="72" t="s">
        <v>146</v>
      </c>
      <c r="E549" s="36">
        <v>44837</v>
      </c>
      <c r="F549" s="72">
        <v>3</v>
      </c>
    </row>
    <row r="550" spans="1:6" x14ac:dyDescent="0.25">
      <c r="A550" t="str">
        <f t="shared" si="9"/>
        <v>Oct-20224</v>
      </c>
      <c r="B550" s="72" t="s">
        <v>98</v>
      </c>
      <c r="C550" s="72">
        <v>2022</v>
      </c>
      <c r="D550" s="72" t="s">
        <v>146</v>
      </c>
      <c r="E550" s="36">
        <v>44838</v>
      </c>
      <c r="F550" s="72">
        <v>4</v>
      </c>
    </row>
    <row r="551" spans="1:6" x14ac:dyDescent="0.25">
      <c r="A551" t="str">
        <f t="shared" si="9"/>
        <v>Oct-20225</v>
      </c>
      <c r="B551" s="72" t="s">
        <v>98</v>
      </c>
      <c r="C551" s="72">
        <v>2022</v>
      </c>
      <c r="D551" s="72" t="s">
        <v>146</v>
      </c>
      <c r="E551" s="36">
        <v>44839</v>
      </c>
      <c r="F551" s="72">
        <v>5</v>
      </c>
    </row>
    <row r="552" spans="1:6" x14ac:dyDescent="0.25">
      <c r="A552" t="str">
        <f t="shared" si="9"/>
        <v>Oct-20226</v>
      </c>
      <c r="B552" s="72" t="s">
        <v>98</v>
      </c>
      <c r="C552" s="72">
        <v>2022</v>
      </c>
      <c r="D552" s="72" t="s">
        <v>146</v>
      </c>
      <c r="E552" s="36">
        <v>44840</v>
      </c>
      <c r="F552" s="72">
        <v>6</v>
      </c>
    </row>
    <row r="553" spans="1:6" x14ac:dyDescent="0.25">
      <c r="A553" t="str">
        <f t="shared" si="9"/>
        <v>Oct-20227</v>
      </c>
      <c r="B553" s="72" t="s">
        <v>98</v>
      </c>
      <c r="C553" s="72">
        <v>2022</v>
      </c>
      <c r="D553" s="72" t="s">
        <v>146</v>
      </c>
      <c r="E553" s="36">
        <v>44841</v>
      </c>
      <c r="F553" s="72">
        <v>7</v>
      </c>
    </row>
    <row r="554" spans="1:6" x14ac:dyDescent="0.25">
      <c r="A554" t="str">
        <f t="shared" si="9"/>
        <v>Oct-20228</v>
      </c>
      <c r="B554" s="72" t="s">
        <v>98</v>
      </c>
      <c r="C554" s="72">
        <v>2022</v>
      </c>
      <c r="D554" s="72" t="s">
        <v>146</v>
      </c>
      <c r="E554" s="36">
        <v>44842</v>
      </c>
      <c r="F554" s="72">
        <v>8</v>
      </c>
    </row>
    <row r="555" spans="1:6" x14ac:dyDescent="0.25">
      <c r="A555" t="str">
        <f t="shared" si="9"/>
        <v>Oct-20229</v>
      </c>
      <c r="B555" s="72" t="s">
        <v>98</v>
      </c>
      <c r="C555" s="72">
        <v>2022</v>
      </c>
      <c r="D555" s="72" t="s">
        <v>146</v>
      </c>
      <c r="E555" s="36">
        <v>44843</v>
      </c>
      <c r="F555" s="72">
        <v>9</v>
      </c>
    </row>
    <row r="556" spans="1:6" x14ac:dyDescent="0.25">
      <c r="A556" t="str">
        <f t="shared" si="9"/>
        <v>Oct-202210</v>
      </c>
      <c r="B556" s="72" t="s">
        <v>98</v>
      </c>
      <c r="C556" s="72">
        <v>2022</v>
      </c>
      <c r="D556" s="72" t="s">
        <v>146</v>
      </c>
      <c r="E556" s="36">
        <v>44844</v>
      </c>
      <c r="F556" s="72">
        <v>10</v>
      </c>
    </row>
    <row r="557" spans="1:6" x14ac:dyDescent="0.25">
      <c r="A557" t="str">
        <f t="shared" si="9"/>
        <v>Oct-202211</v>
      </c>
      <c r="B557" s="72" t="s">
        <v>98</v>
      </c>
      <c r="C557" s="72">
        <v>2022</v>
      </c>
      <c r="D557" s="72" t="s">
        <v>146</v>
      </c>
      <c r="E557" s="36">
        <v>44845</v>
      </c>
      <c r="F557" s="72">
        <v>11</v>
      </c>
    </row>
    <row r="558" spans="1:6" x14ac:dyDescent="0.25">
      <c r="A558" t="str">
        <f t="shared" si="9"/>
        <v>Oct-202212</v>
      </c>
      <c r="B558" s="72" t="s">
        <v>98</v>
      </c>
      <c r="C558" s="72">
        <v>2022</v>
      </c>
      <c r="D558" s="72" t="s">
        <v>146</v>
      </c>
      <c r="E558" s="36">
        <v>44846</v>
      </c>
      <c r="F558" s="72">
        <v>12</v>
      </c>
    </row>
    <row r="559" spans="1:6" x14ac:dyDescent="0.25">
      <c r="A559" t="str">
        <f t="shared" si="9"/>
        <v>Oct-202213</v>
      </c>
      <c r="B559" s="72" t="s">
        <v>98</v>
      </c>
      <c r="C559" s="72">
        <v>2022</v>
      </c>
      <c r="D559" s="72" t="s">
        <v>146</v>
      </c>
      <c r="E559" s="36">
        <v>44847</v>
      </c>
      <c r="F559" s="72">
        <v>13</v>
      </c>
    </row>
    <row r="560" spans="1:6" x14ac:dyDescent="0.25">
      <c r="A560" t="str">
        <f t="shared" si="9"/>
        <v>Oct-202214</v>
      </c>
      <c r="B560" s="72" t="s">
        <v>98</v>
      </c>
      <c r="C560" s="72">
        <v>2022</v>
      </c>
      <c r="D560" s="72" t="s">
        <v>146</v>
      </c>
      <c r="E560" s="36">
        <v>44848</v>
      </c>
      <c r="F560" s="72">
        <v>14</v>
      </c>
    </row>
    <row r="561" spans="1:6" x14ac:dyDescent="0.25">
      <c r="A561" t="str">
        <f t="shared" si="9"/>
        <v>Oct-202215</v>
      </c>
      <c r="B561" s="72" t="s">
        <v>98</v>
      </c>
      <c r="C561" s="72">
        <v>2022</v>
      </c>
      <c r="D561" s="72" t="s">
        <v>146</v>
      </c>
      <c r="E561" s="36">
        <v>44849</v>
      </c>
      <c r="F561" s="72">
        <v>15</v>
      </c>
    </row>
    <row r="562" spans="1:6" x14ac:dyDescent="0.25">
      <c r="A562" t="str">
        <f t="shared" si="9"/>
        <v>Oct-202216</v>
      </c>
      <c r="B562" s="72" t="s">
        <v>98</v>
      </c>
      <c r="C562" s="72">
        <v>2022</v>
      </c>
      <c r="D562" s="72" t="s">
        <v>146</v>
      </c>
      <c r="E562" s="36">
        <v>44850</v>
      </c>
      <c r="F562" s="72">
        <v>16</v>
      </c>
    </row>
    <row r="563" spans="1:6" x14ac:dyDescent="0.25">
      <c r="A563" t="str">
        <f t="shared" si="9"/>
        <v>Oct-202217</v>
      </c>
      <c r="B563" s="72" t="s">
        <v>98</v>
      </c>
      <c r="C563" s="72">
        <v>2022</v>
      </c>
      <c r="D563" s="72" t="s">
        <v>146</v>
      </c>
      <c r="E563" s="36">
        <v>44851</v>
      </c>
      <c r="F563" s="72">
        <v>17</v>
      </c>
    </row>
    <row r="564" spans="1:6" x14ac:dyDescent="0.25">
      <c r="A564" t="str">
        <f t="shared" si="9"/>
        <v>Oct-202218</v>
      </c>
      <c r="B564" s="72" t="s">
        <v>98</v>
      </c>
      <c r="C564" s="72">
        <v>2022</v>
      </c>
      <c r="D564" s="72" t="s">
        <v>146</v>
      </c>
      <c r="E564" s="36">
        <v>44852</v>
      </c>
      <c r="F564" s="72">
        <v>18</v>
      </c>
    </row>
    <row r="565" spans="1:6" x14ac:dyDescent="0.25">
      <c r="A565" t="str">
        <f t="shared" si="9"/>
        <v>Oct-202219</v>
      </c>
      <c r="B565" s="72" t="s">
        <v>98</v>
      </c>
      <c r="C565" s="72">
        <v>2022</v>
      </c>
      <c r="D565" s="72" t="s">
        <v>146</v>
      </c>
      <c r="E565" s="36">
        <v>44853</v>
      </c>
      <c r="F565" s="72">
        <v>19</v>
      </c>
    </row>
    <row r="566" spans="1:6" x14ac:dyDescent="0.25">
      <c r="A566" t="str">
        <f t="shared" si="9"/>
        <v>Oct-202220</v>
      </c>
      <c r="B566" s="72" t="s">
        <v>98</v>
      </c>
      <c r="C566" s="72">
        <v>2022</v>
      </c>
      <c r="D566" s="72" t="s">
        <v>146</v>
      </c>
      <c r="E566" s="36">
        <v>44854</v>
      </c>
      <c r="F566" s="72">
        <v>20</v>
      </c>
    </row>
    <row r="567" spans="1:6" x14ac:dyDescent="0.25">
      <c r="A567" t="str">
        <f t="shared" si="9"/>
        <v>Oct-202221</v>
      </c>
      <c r="B567" s="72" t="s">
        <v>98</v>
      </c>
      <c r="C567" s="72">
        <v>2022</v>
      </c>
      <c r="D567" s="72" t="s">
        <v>146</v>
      </c>
      <c r="E567" s="36">
        <v>44855</v>
      </c>
      <c r="F567" s="72">
        <v>21</v>
      </c>
    </row>
    <row r="568" spans="1:6" x14ac:dyDescent="0.25">
      <c r="A568" t="str">
        <f t="shared" si="9"/>
        <v>Oct-202222</v>
      </c>
      <c r="B568" s="72" t="s">
        <v>98</v>
      </c>
      <c r="C568" s="72">
        <v>2022</v>
      </c>
      <c r="D568" s="72" t="s">
        <v>146</v>
      </c>
      <c r="E568" s="36">
        <v>44856</v>
      </c>
      <c r="F568" s="72">
        <v>22</v>
      </c>
    </row>
    <row r="569" spans="1:6" x14ac:dyDescent="0.25">
      <c r="A569" t="str">
        <f t="shared" si="9"/>
        <v>Oct-202223</v>
      </c>
      <c r="B569" s="72" t="s">
        <v>98</v>
      </c>
      <c r="C569" s="72">
        <v>2022</v>
      </c>
      <c r="D569" s="72" t="s">
        <v>146</v>
      </c>
      <c r="E569" s="36">
        <v>44857</v>
      </c>
      <c r="F569" s="72">
        <v>23</v>
      </c>
    </row>
    <row r="570" spans="1:6" x14ac:dyDescent="0.25">
      <c r="A570" t="str">
        <f t="shared" si="9"/>
        <v>Oct-202224</v>
      </c>
      <c r="B570" s="72" t="s">
        <v>98</v>
      </c>
      <c r="C570" s="72">
        <v>2022</v>
      </c>
      <c r="D570" s="72" t="s">
        <v>146</v>
      </c>
      <c r="E570" s="36">
        <v>44858</v>
      </c>
      <c r="F570" s="72">
        <v>24</v>
      </c>
    </row>
    <row r="571" spans="1:6" x14ac:dyDescent="0.25">
      <c r="A571" t="str">
        <f t="shared" si="9"/>
        <v>Oct-202225</v>
      </c>
      <c r="B571" s="72" t="s">
        <v>98</v>
      </c>
      <c r="C571" s="72">
        <v>2022</v>
      </c>
      <c r="D571" s="72" t="s">
        <v>146</v>
      </c>
      <c r="E571" s="36">
        <v>44859</v>
      </c>
      <c r="F571" s="72">
        <v>25</v>
      </c>
    </row>
    <row r="572" spans="1:6" x14ac:dyDescent="0.25">
      <c r="A572" t="str">
        <f t="shared" si="9"/>
        <v>Oct-202226</v>
      </c>
      <c r="B572" s="72" t="s">
        <v>98</v>
      </c>
      <c r="C572" s="72">
        <v>2022</v>
      </c>
      <c r="D572" s="72" t="s">
        <v>146</v>
      </c>
      <c r="E572" s="36">
        <v>44860</v>
      </c>
      <c r="F572" s="72">
        <v>26</v>
      </c>
    </row>
    <row r="573" spans="1:6" x14ac:dyDescent="0.25">
      <c r="A573" t="str">
        <f t="shared" si="9"/>
        <v>Oct-202227</v>
      </c>
      <c r="B573" s="72" t="s">
        <v>98</v>
      </c>
      <c r="C573" s="72">
        <v>2022</v>
      </c>
      <c r="D573" s="72" t="s">
        <v>146</v>
      </c>
      <c r="E573" s="36">
        <v>44861</v>
      </c>
      <c r="F573" s="72">
        <v>27</v>
      </c>
    </row>
    <row r="574" spans="1:6" x14ac:dyDescent="0.25">
      <c r="A574" t="str">
        <f t="shared" si="9"/>
        <v>Oct-202228</v>
      </c>
      <c r="B574" s="72" t="s">
        <v>98</v>
      </c>
      <c r="C574" s="72">
        <v>2022</v>
      </c>
      <c r="D574" s="72" t="s">
        <v>146</v>
      </c>
      <c r="E574" s="36">
        <v>44862</v>
      </c>
      <c r="F574" s="72">
        <v>28</v>
      </c>
    </row>
    <row r="575" spans="1:6" x14ac:dyDescent="0.25">
      <c r="A575" t="str">
        <f t="shared" si="9"/>
        <v>Oct-202229</v>
      </c>
      <c r="B575" s="72" t="s">
        <v>98</v>
      </c>
      <c r="C575" s="72">
        <v>2022</v>
      </c>
      <c r="D575" s="72" t="s">
        <v>146</v>
      </c>
      <c r="E575" s="36">
        <v>44863</v>
      </c>
      <c r="F575" s="72">
        <v>29</v>
      </c>
    </row>
    <row r="576" spans="1:6" x14ac:dyDescent="0.25">
      <c r="A576" t="str">
        <f t="shared" si="9"/>
        <v>Oct-202230</v>
      </c>
      <c r="B576" s="72" t="s">
        <v>98</v>
      </c>
      <c r="C576" s="72">
        <v>2022</v>
      </c>
      <c r="D576" s="72" t="s">
        <v>146</v>
      </c>
      <c r="E576" s="36">
        <v>44864</v>
      </c>
      <c r="F576" s="72">
        <v>30</v>
      </c>
    </row>
    <row r="577" spans="1:6" x14ac:dyDescent="0.25">
      <c r="A577" t="str">
        <f t="shared" si="9"/>
        <v>Oct-202231</v>
      </c>
      <c r="B577" s="72" t="s">
        <v>98</v>
      </c>
      <c r="C577" s="72">
        <v>2022</v>
      </c>
      <c r="D577" s="72" t="s">
        <v>146</v>
      </c>
      <c r="E577" s="36">
        <v>44865</v>
      </c>
      <c r="F577" s="72">
        <v>31</v>
      </c>
    </row>
    <row r="578" spans="1:6" x14ac:dyDescent="0.25">
      <c r="A578" t="str">
        <f t="shared" si="9"/>
        <v>Nov-20221</v>
      </c>
      <c r="B578" s="72" t="s">
        <v>99</v>
      </c>
      <c r="C578" s="72">
        <v>2022</v>
      </c>
      <c r="D578" s="72" t="s">
        <v>147</v>
      </c>
      <c r="E578" s="36">
        <v>44866</v>
      </c>
      <c r="F578" s="72">
        <v>1</v>
      </c>
    </row>
    <row r="579" spans="1:6" x14ac:dyDescent="0.25">
      <c r="A579" t="str">
        <f t="shared" si="9"/>
        <v>Nov-20222</v>
      </c>
      <c r="B579" s="72" t="s">
        <v>99</v>
      </c>
      <c r="C579" s="72">
        <v>2022</v>
      </c>
      <c r="D579" s="72" t="s">
        <v>147</v>
      </c>
      <c r="E579" s="36">
        <v>44867</v>
      </c>
      <c r="F579" s="72">
        <v>2</v>
      </c>
    </row>
    <row r="580" spans="1:6" x14ac:dyDescent="0.25">
      <c r="A580" t="str">
        <f t="shared" si="9"/>
        <v>Nov-20223</v>
      </c>
      <c r="B580" s="72" t="s">
        <v>99</v>
      </c>
      <c r="C580" s="72">
        <v>2022</v>
      </c>
      <c r="D580" s="72" t="s">
        <v>147</v>
      </c>
      <c r="E580" s="36">
        <v>44868</v>
      </c>
      <c r="F580" s="72">
        <v>3</v>
      </c>
    </row>
    <row r="581" spans="1:6" x14ac:dyDescent="0.25">
      <c r="A581" t="str">
        <f t="shared" si="9"/>
        <v>Nov-20224</v>
      </c>
      <c r="B581" s="72" t="s">
        <v>99</v>
      </c>
      <c r="C581" s="72">
        <v>2022</v>
      </c>
      <c r="D581" s="72" t="s">
        <v>147</v>
      </c>
      <c r="E581" s="36">
        <v>44869</v>
      </c>
      <c r="F581" s="72">
        <v>4</v>
      </c>
    </row>
    <row r="582" spans="1:6" x14ac:dyDescent="0.25">
      <c r="A582" t="str">
        <f t="shared" ref="A582:A645" si="10">D582&amp;F582</f>
        <v>Nov-20225</v>
      </c>
      <c r="B582" s="72" t="s">
        <v>99</v>
      </c>
      <c r="C582" s="72">
        <v>2022</v>
      </c>
      <c r="D582" s="72" t="s">
        <v>147</v>
      </c>
      <c r="E582" s="36">
        <v>44870</v>
      </c>
      <c r="F582" s="72">
        <v>5</v>
      </c>
    </row>
    <row r="583" spans="1:6" x14ac:dyDescent="0.25">
      <c r="A583" t="str">
        <f t="shared" si="10"/>
        <v>Nov-20226</v>
      </c>
      <c r="B583" s="72" t="s">
        <v>99</v>
      </c>
      <c r="C583" s="72">
        <v>2022</v>
      </c>
      <c r="D583" s="72" t="s">
        <v>147</v>
      </c>
      <c r="E583" s="36">
        <v>44871</v>
      </c>
      <c r="F583" s="72">
        <v>6</v>
      </c>
    </row>
    <row r="584" spans="1:6" x14ac:dyDescent="0.25">
      <c r="A584" t="str">
        <f t="shared" si="10"/>
        <v>Nov-20227</v>
      </c>
      <c r="B584" s="72" t="s">
        <v>99</v>
      </c>
      <c r="C584" s="72">
        <v>2022</v>
      </c>
      <c r="D584" s="72" t="s">
        <v>147</v>
      </c>
      <c r="E584" s="36">
        <v>44872</v>
      </c>
      <c r="F584" s="72">
        <v>7</v>
      </c>
    </row>
    <row r="585" spans="1:6" x14ac:dyDescent="0.25">
      <c r="A585" t="str">
        <f t="shared" si="10"/>
        <v>Nov-20228</v>
      </c>
      <c r="B585" s="72" t="s">
        <v>99</v>
      </c>
      <c r="C585" s="72">
        <v>2022</v>
      </c>
      <c r="D585" s="72" t="s">
        <v>147</v>
      </c>
      <c r="E585" s="36">
        <v>44873</v>
      </c>
      <c r="F585" s="72">
        <v>8</v>
      </c>
    </row>
    <row r="586" spans="1:6" x14ac:dyDescent="0.25">
      <c r="A586" t="str">
        <f t="shared" si="10"/>
        <v>Nov-20229</v>
      </c>
      <c r="B586" s="72" t="s">
        <v>99</v>
      </c>
      <c r="C586" s="72">
        <v>2022</v>
      </c>
      <c r="D586" s="72" t="s">
        <v>147</v>
      </c>
      <c r="E586" s="36">
        <v>44874</v>
      </c>
      <c r="F586" s="72">
        <v>9</v>
      </c>
    </row>
    <row r="587" spans="1:6" x14ac:dyDescent="0.25">
      <c r="A587" t="str">
        <f t="shared" si="10"/>
        <v>Nov-202210</v>
      </c>
      <c r="B587" s="72" t="s">
        <v>99</v>
      </c>
      <c r="C587" s="72">
        <v>2022</v>
      </c>
      <c r="D587" s="72" t="s">
        <v>147</v>
      </c>
      <c r="E587" s="36">
        <v>44875</v>
      </c>
      <c r="F587" s="72">
        <v>10</v>
      </c>
    </row>
    <row r="588" spans="1:6" x14ac:dyDescent="0.25">
      <c r="A588" t="str">
        <f t="shared" si="10"/>
        <v>Nov-202211</v>
      </c>
      <c r="B588" s="72" t="s">
        <v>99</v>
      </c>
      <c r="C588" s="72">
        <v>2022</v>
      </c>
      <c r="D588" s="72" t="s">
        <v>147</v>
      </c>
      <c r="E588" s="36">
        <v>44876</v>
      </c>
      <c r="F588" s="72">
        <v>11</v>
      </c>
    </row>
    <row r="589" spans="1:6" x14ac:dyDescent="0.25">
      <c r="A589" t="str">
        <f t="shared" si="10"/>
        <v>Nov-202212</v>
      </c>
      <c r="B589" s="72" t="s">
        <v>99</v>
      </c>
      <c r="C589" s="72">
        <v>2022</v>
      </c>
      <c r="D589" s="72" t="s">
        <v>147</v>
      </c>
      <c r="E589" s="36">
        <v>44877</v>
      </c>
      <c r="F589" s="72">
        <v>12</v>
      </c>
    </row>
    <row r="590" spans="1:6" x14ac:dyDescent="0.25">
      <c r="A590" t="str">
        <f t="shared" si="10"/>
        <v>Nov-202213</v>
      </c>
      <c r="B590" s="72" t="s">
        <v>99</v>
      </c>
      <c r="C590" s="72">
        <v>2022</v>
      </c>
      <c r="D590" s="72" t="s">
        <v>147</v>
      </c>
      <c r="E590" s="36">
        <v>44878</v>
      </c>
      <c r="F590" s="72">
        <v>13</v>
      </c>
    </row>
    <row r="591" spans="1:6" x14ac:dyDescent="0.25">
      <c r="A591" t="str">
        <f t="shared" si="10"/>
        <v>Nov-202214</v>
      </c>
      <c r="B591" s="72" t="s">
        <v>99</v>
      </c>
      <c r="C591" s="72">
        <v>2022</v>
      </c>
      <c r="D591" s="72" t="s">
        <v>147</v>
      </c>
      <c r="E591" s="36">
        <v>44879</v>
      </c>
      <c r="F591" s="72">
        <v>14</v>
      </c>
    </row>
    <row r="592" spans="1:6" x14ac:dyDescent="0.25">
      <c r="A592" t="str">
        <f t="shared" si="10"/>
        <v>Nov-202215</v>
      </c>
      <c r="B592" s="72" t="s">
        <v>99</v>
      </c>
      <c r="C592" s="72">
        <v>2022</v>
      </c>
      <c r="D592" s="72" t="s">
        <v>147</v>
      </c>
      <c r="E592" s="36">
        <v>44880</v>
      </c>
      <c r="F592" s="72">
        <v>15</v>
      </c>
    </row>
    <row r="593" spans="1:6" x14ac:dyDescent="0.25">
      <c r="A593" t="str">
        <f t="shared" si="10"/>
        <v>Nov-202216</v>
      </c>
      <c r="B593" s="72" t="s">
        <v>99</v>
      </c>
      <c r="C593" s="72">
        <v>2022</v>
      </c>
      <c r="D593" s="72" t="s">
        <v>147</v>
      </c>
      <c r="E593" s="36">
        <v>44881</v>
      </c>
      <c r="F593" s="72">
        <v>16</v>
      </c>
    </row>
    <row r="594" spans="1:6" x14ac:dyDescent="0.25">
      <c r="A594" t="str">
        <f t="shared" si="10"/>
        <v>Nov-202217</v>
      </c>
      <c r="B594" s="72" t="s">
        <v>99</v>
      </c>
      <c r="C594" s="72">
        <v>2022</v>
      </c>
      <c r="D594" s="72" t="s">
        <v>147</v>
      </c>
      <c r="E594" s="36">
        <v>44882</v>
      </c>
      <c r="F594" s="72">
        <v>17</v>
      </c>
    </row>
    <row r="595" spans="1:6" x14ac:dyDescent="0.25">
      <c r="A595" t="str">
        <f t="shared" si="10"/>
        <v>Nov-202218</v>
      </c>
      <c r="B595" s="72" t="s">
        <v>99</v>
      </c>
      <c r="C595" s="72">
        <v>2022</v>
      </c>
      <c r="D595" s="72" t="s">
        <v>147</v>
      </c>
      <c r="E595" s="36">
        <v>44883</v>
      </c>
      <c r="F595" s="72">
        <v>18</v>
      </c>
    </row>
    <row r="596" spans="1:6" x14ac:dyDescent="0.25">
      <c r="A596" t="str">
        <f t="shared" si="10"/>
        <v>Nov-202219</v>
      </c>
      <c r="B596" s="72" t="s">
        <v>99</v>
      </c>
      <c r="C596" s="72">
        <v>2022</v>
      </c>
      <c r="D596" s="72" t="s">
        <v>147</v>
      </c>
      <c r="E596" s="36">
        <v>44884</v>
      </c>
      <c r="F596" s="72">
        <v>19</v>
      </c>
    </row>
    <row r="597" spans="1:6" x14ac:dyDescent="0.25">
      <c r="A597" t="str">
        <f t="shared" si="10"/>
        <v>Nov-202220</v>
      </c>
      <c r="B597" s="72" t="s">
        <v>99</v>
      </c>
      <c r="C597" s="72">
        <v>2022</v>
      </c>
      <c r="D597" s="72" t="s">
        <v>147</v>
      </c>
      <c r="E597" s="36">
        <v>44885</v>
      </c>
      <c r="F597" s="72">
        <v>20</v>
      </c>
    </row>
    <row r="598" spans="1:6" x14ac:dyDescent="0.25">
      <c r="A598" t="str">
        <f t="shared" si="10"/>
        <v>Nov-202221</v>
      </c>
      <c r="B598" s="72" t="s">
        <v>99</v>
      </c>
      <c r="C598" s="72">
        <v>2022</v>
      </c>
      <c r="D598" s="72" t="s">
        <v>147</v>
      </c>
      <c r="E598" s="36">
        <v>44886</v>
      </c>
      <c r="F598" s="72">
        <v>21</v>
      </c>
    </row>
    <row r="599" spans="1:6" x14ac:dyDescent="0.25">
      <c r="A599" t="str">
        <f t="shared" si="10"/>
        <v>Nov-202222</v>
      </c>
      <c r="B599" s="72" t="s">
        <v>99</v>
      </c>
      <c r="C599" s="72">
        <v>2022</v>
      </c>
      <c r="D599" s="72" t="s">
        <v>147</v>
      </c>
      <c r="E599" s="36">
        <v>44887</v>
      </c>
      <c r="F599" s="72">
        <v>22</v>
      </c>
    </row>
    <row r="600" spans="1:6" x14ac:dyDescent="0.25">
      <c r="A600" t="str">
        <f t="shared" si="10"/>
        <v>Nov-202223</v>
      </c>
      <c r="B600" s="72" t="s">
        <v>99</v>
      </c>
      <c r="C600" s="72">
        <v>2022</v>
      </c>
      <c r="D600" s="72" t="s">
        <v>147</v>
      </c>
      <c r="E600" s="36">
        <v>44888</v>
      </c>
      <c r="F600" s="72">
        <v>23</v>
      </c>
    </row>
    <row r="601" spans="1:6" x14ac:dyDescent="0.25">
      <c r="A601" t="str">
        <f t="shared" si="10"/>
        <v>Nov-202224</v>
      </c>
      <c r="B601" s="72" t="s">
        <v>99</v>
      </c>
      <c r="C601" s="72">
        <v>2022</v>
      </c>
      <c r="D601" s="72" t="s">
        <v>147</v>
      </c>
      <c r="E601" s="36">
        <v>44889</v>
      </c>
      <c r="F601" s="72">
        <v>24</v>
      </c>
    </row>
    <row r="602" spans="1:6" x14ac:dyDescent="0.25">
      <c r="A602" t="str">
        <f t="shared" si="10"/>
        <v>Nov-202225</v>
      </c>
      <c r="B602" s="72" t="s">
        <v>99</v>
      </c>
      <c r="C602" s="72">
        <v>2022</v>
      </c>
      <c r="D602" s="72" t="s">
        <v>147</v>
      </c>
      <c r="E602" s="36">
        <v>44890</v>
      </c>
      <c r="F602" s="72">
        <v>25</v>
      </c>
    </row>
    <row r="603" spans="1:6" x14ac:dyDescent="0.25">
      <c r="A603" t="str">
        <f t="shared" si="10"/>
        <v>Nov-202226</v>
      </c>
      <c r="B603" s="72" t="s">
        <v>99</v>
      </c>
      <c r="C603" s="72">
        <v>2022</v>
      </c>
      <c r="D603" s="72" t="s">
        <v>147</v>
      </c>
      <c r="E603" s="36">
        <v>44891</v>
      </c>
      <c r="F603" s="72">
        <v>26</v>
      </c>
    </row>
    <row r="604" spans="1:6" x14ac:dyDescent="0.25">
      <c r="A604" t="str">
        <f t="shared" si="10"/>
        <v>Nov-202227</v>
      </c>
      <c r="B604" s="72" t="s">
        <v>99</v>
      </c>
      <c r="C604" s="72">
        <v>2022</v>
      </c>
      <c r="D604" s="72" t="s">
        <v>147</v>
      </c>
      <c r="E604" s="36">
        <v>44892</v>
      </c>
      <c r="F604" s="72">
        <v>27</v>
      </c>
    </row>
    <row r="605" spans="1:6" x14ac:dyDescent="0.25">
      <c r="A605" t="str">
        <f t="shared" si="10"/>
        <v>Nov-202228</v>
      </c>
      <c r="B605" s="72" t="s">
        <v>99</v>
      </c>
      <c r="C605" s="72">
        <v>2022</v>
      </c>
      <c r="D605" s="72" t="s">
        <v>147</v>
      </c>
      <c r="E605" s="36">
        <v>44893</v>
      </c>
      <c r="F605" s="72">
        <v>28</v>
      </c>
    </row>
    <row r="606" spans="1:6" x14ac:dyDescent="0.25">
      <c r="A606" t="str">
        <f t="shared" si="10"/>
        <v>Nov-202229</v>
      </c>
      <c r="B606" s="72" t="s">
        <v>99</v>
      </c>
      <c r="C606" s="72">
        <v>2022</v>
      </c>
      <c r="D606" s="72" t="s">
        <v>147</v>
      </c>
      <c r="E606" s="36">
        <v>44894</v>
      </c>
      <c r="F606" s="72">
        <v>29</v>
      </c>
    </row>
    <row r="607" spans="1:6" x14ac:dyDescent="0.25">
      <c r="A607" t="str">
        <f t="shared" si="10"/>
        <v>Nov-202230</v>
      </c>
      <c r="B607" s="72" t="s">
        <v>99</v>
      </c>
      <c r="C607" s="72">
        <v>2022</v>
      </c>
      <c r="D607" s="72" t="s">
        <v>147</v>
      </c>
      <c r="E607" s="36">
        <v>44895</v>
      </c>
      <c r="F607" s="72">
        <v>30</v>
      </c>
    </row>
    <row r="608" spans="1:6" x14ac:dyDescent="0.25">
      <c r="A608" t="str">
        <f t="shared" si="10"/>
        <v>Dec-20221</v>
      </c>
      <c r="B608" s="72" t="s">
        <v>100</v>
      </c>
      <c r="C608" s="72">
        <v>2022</v>
      </c>
      <c r="D608" s="72" t="s">
        <v>148</v>
      </c>
      <c r="E608" s="36">
        <v>44896</v>
      </c>
      <c r="F608" s="72">
        <v>1</v>
      </c>
    </row>
    <row r="609" spans="1:6" x14ac:dyDescent="0.25">
      <c r="A609" t="str">
        <f t="shared" si="10"/>
        <v>Dec-20222</v>
      </c>
      <c r="B609" s="72" t="s">
        <v>100</v>
      </c>
      <c r="C609" s="72">
        <v>2022</v>
      </c>
      <c r="D609" s="72" t="s">
        <v>148</v>
      </c>
      <c r="E609" s="36">
        <v>44897</v>
      </c>
      <c r="F609" s="72">
        <v>2</v>
      </c>
    </row>
    <row r="610" spans="1:6" x14ac:dyDescent="0.25">
      <c r="A610" t="str">
        <f t="shared" si="10"/>
        <v>Dec-20223</v>
      </c>
      <c r="B610" s="72" t="s">
        <v>100</v>
      </c>
      <c r="C610" s="72">
        <v>2022</v>
      </c>
      <c r="D610" s="72" t="s">
        <v>148</v>
      </c>
      <c r="E610" s="36">
        <v>44898</v>
      </c>
      <c r="F610" s="72">
        <v>3</v>
      </c>
    </row>
    <row r="611" spans="1:6" x14ac:dyDescent="0.25">
      <c r="A611" t="str">
        <f t="shared" si="10"/>
        <v>Dec-20224</v>
      </c>
      <c r="B611" s="72" t="s">
        <v>100</v>
      </c>
      <c r="C611" s="72">
        <v>2022</v>
      </c>
      <c r="D611" s="72" t="s">
        <v>148</v>
      </c>
      <c r="E611" s="36">
        <v>44899</v>
      </c>
      <c r="F611" s="72">
        <v>4</v>
      </c>
    </row>
    <row r="612" spans="1:6" x14ac:dyDescent="0.25">
      <c r="A612" t="str">
        <f t="shared" si="10"/>
        <v>Dec-20225</v>
      </c>
      <c r="B612" s="72" t="s">
        <v>100</v>
      </c>
      <c r="C612" s="72">
        <v>2022</v>
      </c>
      <c r="D612" s="72" t="s">
        <v>148</v>
      </c>
      <c r="E612" s="36">
        <v>44900</v>
      </c>
      <c r="F612" s="72">
        <v>5</v>
      </c>
    </row>
    <row r="613" spans="1:6" x14ac:dyDescent="0.25">
      <c r="A613" t="str">
        <f t="shared" si="10"/>
        <v>Dec-20226</v>
      </c>
      <c r="B613" s="72" t="s">
        <v>100</v>
      </c>
      <c r="C613" s="72">
        <v>2022</v>
      </c>
      <c r="D613" s="72" t="s">
        <v>148</v>
      </c>
      <c r="E613" s="36">
        <v>44901</v>
      </c>
      <c r="F613" s="72">
        <v>6</v>
      </c>
    </row>
    <row r="614" spans="1:6" x14ac:dyDescent="0.25">
      <c r="A614" t="str">
        <f t="shared" si="10"/>
        <v>Dec-20227</v>
      </c>
      <c r="B614" s="72" t="s">
        <v>100</v>
      </c>
      <c r="C614" s="72">
        <v>2022</v>
      </c>
      <c r="D614" s="72" t="s">
        <v>148</v>
      </c>
      <c r="E614" s="36">
        <v>44902</v>
      </c>
      <c r="F614" s="72">
        <v>7</v>
      </c>
    </row>
    <row r="615" spans="1:6" x14ac:dyDescent="0.25">
      <c r="A615" t="str">
        <f t="shared" si="10"/>
        <v>Dec-20228</v>
      </c>
      <c r="B615" s="72" t="s">
        <v>100</v>
      </c>
      <c r="C615" s="72">
        <v>2022</v>
      </c>
      <c r="D615" s="72" t="s">
        <v>148</v>
      </c>
      <c r="E615" s="36">
        <v>44903</v>
      </c>
      <c r="F615" s="72">
        <v>8</v>
      </c>
    </row>
    <row r="616" spans="1:6" x14ac:dyDescent="0.25">
      <c r="A616" t="str">
        <f t="shared" si="10"/>
        <v>Dec-20229</v>
      </c>
      <c r="B616" s="72" t="s">
        <v>100</v>
      </c>
      <c r="C616" s="72">
        <v>2022</v>
      </c>
      <c r="D616" s="72" t="s">
        <v>148</v>
      </c>
      <c r="E616" s="36">
        <v>44904</v>
      </c>
      <c r="F616" s="72">
        <v>9</v>
      </c>
    </row>
    <row r="617" spans="1:6" x14ac:dyDescent="0.25">
      <c r="A617" t="str">
        <f t="shared" si="10"/>
        <v>Dec-202210</v>
      </c>
      <c r="B617" s="72" t="s">
        <v>100</v>
      </c>
      <c r="C617" s="72">
        <v>2022</v>
      </c>
      <c r="D617" s="72" t="s">
        <v>148</v>
      </c>
      <c r="E617" s="36">
        <v>44905</v>
      </c>
      <c r="F617" s="72">
        <v>10</v>
      </c>
    </row>
    <row r="618" spans="1:6" x14ac:dyDescent="0.25">
      <c r="A618" t="str">
        <f t="shared" si="10"/>
        <v>Dec-202211</v>
      </c>
      <c r="B618" s="72" t="s">
        <v>100</v>
      </c>
      <c r="C618" s="72">
        <v>2022</v>
      </c>
      <c r="D618" s="72" t="s">
        <v>148</v>
      </c>
      <c r="E618" s="36">
        <v>44906</v>
      </c>
      <c r="F618" s="72">
        <v>11</v>
      </c>
    </row>
    <row r="619" spans="1:6" x14ac:dyDescent="0.25">
      <c r="A619" t="str">
        <f t="shared" si="10"/>
        <v>Dec-202212</v>
      </c>
      <c r="B619" s="72" t="s">
        <v>100</v>
      </c>
      <c r="C619" s="72">
        <v>2022</v>
      </c>
      <c r="D619" s="72" t="s">
        <v>148</v>
      </c>
      <c r="E619" s="36">
        <v>44907</v>
      </c>
      <c r="F619" s="72">
        <v>12</v>
      </c>
    </row>
    <row r="620" spans="1:6" x14ac:dyDescent="0.25">
      <c r="A620" t="str">
        <f t="shared" si="10"/>
        <v>Dec-202213</v>
      </c>
      <c r="B620" s="72" t="s">
        <v>100</v>
      </c>
      <c r="C620" s="72">
        <v>2022</v>
      </c>
      <c r="D620" s="72" t="s">
        <v>148</v>
      </c>
      <c r="E620" s="36">
        <v>44908</v>
      </c>
      <c r="F620" s="72">
        <v>13</v>
      </c>
    </row>
    <row r="621" spans="1:6" x14ac:dyDescent="0.25">
      <c r="A621" t="str">
        <f t="shared" si="10"/>
        <v>Dec-202214</v>
      </c>
      <c r="B621" s="72" t="s">
        <v>100</v>
      </c>
      <c r="C621" s="72">
        <v>2022</v>
      </c>
      <c r="D621" s="72" t="s">
        <v>148</v>
      </c>
      <c r="E621" s="36">
        <v>44909</v>
      </c>
      <c r="F621" s="72">
        <v>14</v>
      </c>
    </row>
    <row r="622" spans="1:6" x14ac:dyDescent="0.25">
      <c r="A622" t="str">
        <f t="shared" si="10"/>
        <v>Dec-202215</v>
      </c>
      <c r="B622" s="72" t="s">
        <v>100</v>
      </c>
      <c r="C622" s="72">
        <v>2022</v>
      </c>
      <c r="D622" s="72" t="s">
        <v>148</v>
      </c>
      <c r="E622" s="36">
        <v>44910</v>
      </c>
      <c r="F622" s="72">
        <v>15</v>
      </c>
    </row>
    <row r="623" spans="1:6" x14ac:dyDescent="0.25">
      <c r="A623" t="str">
        <f t="shared" si="10"/>
        <v>Dec-202216</v>
      </c>
      <c r="B623" s="72" t="s">
        <v>100</v>
      </c>
      <c r="C623" s="72">
        <v>2022</v>
      </c>
      <c r="D623" s="72" t="s">
        <v>148</v>
      </c>
      <c r="E623" s="36">
        <v>44911</v>
      </c>
      <c r="F623" s="72">
        <v>16</v>
      </c>
    </row>
    <row r="624" spans="1:6" x14ac:dyDescent="0.25">
      <c r="A624" t="str">
        <f t="shared" si="10"/>
        <v>Dec-202217</v>
      </c>
      <c r="B624" s="72" t="s">
        <v>100</v>
      </c>
      <c r="C624" s="72">
        <v>2022</v>
      </c>
      <c r="D624" s="72" t="s">
        <v>148</v>
      </c>
      <c r="E624" s="36">
        <v>44912</v>
      </c>
      <c r="F624" s="72">
        <v>17</v>
      </c>
    </row>
    <row r="625" spans="1:6" x14ac:dyDescent="0.25">
      <c r="A625" t="str">
        <f t="shared" si="10"/>
        <v>Dec-202218</v>
      </c>
      <c r="B625" s="72" t="s">
        <v>100</v>
      </c>
      <c r="C625" s="72">
        <v>2022</v>
      </c>
      <c r="D625" s="72" t="s">
        <v>148</v>
      </c>
      <c r="E625" s="36">
        <v>44913</v>
      </c>
      <c r="F625" s="72">
        <v>18</v>
      </c>
    </row>
    <row r="626" spans="1:6" x14ac:dyDescent="0.25">
      <c r="A626" t="str">
        <f t="shared" si="10"/>
        <v>Dec-202219</v>
      </c>
      <c r="B626" s="72" t="s">
        <v>100</v>
      </c>
      <c r="C626" s="72">
        <v>2022</v>
      </c>
      <c r="D626" s="72" t="s">
        <v>148</v>
      </c>
      <c r="E626" s="36">
        <v>44914</v>
      </c>
      <c r="F626" s="72">
        <v>19</v>
      </c>
    </row>
    <row r="627" spans="1:6" x14ac:dyDescent="0.25">
      <c r="A627" t="str">
        <f t="shared" si="10"/>
        <v>Dec-202220</v>
      </c>
      <c r="B627" s="72" t="s">
        <v>100</v>
      </c>
      <c r="C627" s="72">
        <v>2022</v>
      </c>
      <c r="D627" s="72" t="s">
        <v>148</v>
      </c>
      <c r="E627" s="36">
        <v>44915</v>
      </c>
      <c r="F627" s="72">
        <v>20</v>
      </c>
    </row>
    <row r="628" spans="1:6" x14ac:dyDescent="0.25">
      <c r="A628" t="str">
        <f t="shared" si="10"/>
        <v>Dec-202221</v>
      </c>
      <c r="B628" s="72" t="s">
        <v>100</v>
      </c>
      <c r="C628" s="72">
        <v>2022</v>
      </c>
      <c r="D628" s="72" t="s">
        <v>148</v>
      </c>
      <c r="E628" s="36">
        <v>44916</v>
      </c>
      <c r="F628" s="72">
        <v>21</v>
      </c>
    </row>
    <row r="629" spans="1:6" x14ac:dyDescent="0.25">
      <c r="A629" t="str">
        <f t="shared" si="10"/>
        <v>Dec-202222</v>
      </c>
      <c r="B629" s="72" t="s">
        <v>100</v>
      </c>
      <c r="C629" s="72">
        <v>2022</v>
      </c>
      <c r="D629" s="72" t="s">
        <v>148</v>
      </c>
      <c r="E629" s="36">
        <v>44917</v>
      </c>
      <c r="F629" s="72">
        <v>22</v>
      </c>
    </row>
    <row r="630" spans="1:6" x14ac:dyDescent="0.25">
      <c r="A630" t="str">
        <f t="shared" si="10"/>
        <v>Dec-202223</v>
      </c>
      <c r="B630" s="72" t="s">
        <v>100</v>
      </c>
      <c r="C630" s="72">
        <v>2022</v>
      </c>
      <c r="D630" s="72" t="s">
        <v>148</v>
      </c>
      <c r="E630" s="36">
        <v>44918</v>
      </c>
      <c r="F630" s="72">
        <v>23</v>
      </c>
    </row>
    <row r="631" spans="1:6" x14ac:dyDescent="0.25">
      <c r="A631" t="str">
        <f t="shared" si="10"/>
        <v>Dec-202224</v>
      </c>
      <c r="B631" s="72" t="s">
        <v>100</v>
      </c>
      <c r="C631" s="72">
        <v>2022</v>
      </c>
      <c r="D631" s="72" t="s">
        <v>148</v>
      </c>
      <c r="E631" s="36">
        <v>44919</v>
      </c>
      <c r="F631" s="72">
        <v>24</v>
      </c>
    </row>
    <row r="632" spans="1:6" x14ac:dyDescent="0.25">
      <c r="A632" t="str">
        <f t="shared" si="10"/>
        <v>Dec-202225</v>
      </c>
      <c r="B632" s="72" t="s">
        <v>100</v>
      </c>
      <c r="C632" s="72">
        <v>2022</v>
      </c>
      <c r="D632" s="72" t="s">
        <v>148</v>
      </c>
      <c r="E632" s="36">
        <v>44920</v>
      </c>
      <c r="F632" s="72">
        <v>25</v>
      </c>
    </row>
    <row r="633" spans="1:6" x14ac:dyDescent="0.25">
      <c r="A633" t="str">
        <f t="shared" si="10"/>
        <v>Dec-202226</v>
      </c>
      <c r="B633" s="72" t="s">
        <v>100</v>
      </c>
      <c r="C633" s="72">
        <v>2022</v>
      </c>
      <c r="D633" s="72" t="s">
        <v>148</v>
      </c>
      <c r="E633" s="36">
        <v>44921</v>
      </c>
      <c r="F633" s="72">
        <v>26</v>
      </c>
    </row>
    <row r="634" spans="1:6" x14ac:dyDescent="0.25">
      <c r="A634" t="str">
        <f t="shared" si="10"/>
        <v>Dec-202227</v>
      </c>
      <c r="B634" s="72" t="s">
        <v>100</v>
      </c>
      <c r="C634" s="72">
        <v>2022</v>
      </c>
      <c r="D634" s="72" t="s">
        <v>148</v>
      </c>
      <c r="E634" s="36">
        <v>44922</v>
      </c>
      <c r="F634" s="72">
        <v>27</v>
      </c>
    </row>
    <row r="635" spans="1:6" x14ac:dyDescent="0.25">
      <c r="A635" t="str">
        <f t="shared" si="10"/>
        <v>Dec-202228</v>
      </c>
      <c r="B635" s="72" t="s">
        <v>100</v>
      </c>
      <c r="C635" s="72">
        <v>2022</v>
      </c>
      <c r="D635" s="72" t="s">
        <v>148</v>
      </c>
      <c r="E635" s="36">
        <v>44923</v>
      </c>
      <c r="F635" s="72">
        <v>28</v>
      </c>
    </row>
    <row r="636" spans="1:6" x14ac:dyDescent="0.25">
      <c r="A636" t="str">
        <f t="shared" si="10"/>
        <v>Dec-202229</v>
      </c>
      <c r="B636" s="72" t="s">
        <v>100</v>
      </c>
      <c r="C636" s="72">
        <v>2022</v>
      </c>
      <c r="D636" s="72" t="s">
        <v>148</v>
      </c>
      <c r="E636" s="36">
        <v>44924</v>
      </c>
      <c r="F636" s="72">
        <v>29</v>
      </c>
    </row>
    <row r="637" spans="1:6" x14ac:dyDescent="0.25">
      <c r="A637" t="str">
        <f t="shared" si="10"/>
        <v>Dec-202230</v>
      </c>
      <c r="B637" s="72" t="s">
        <v>100</v>
      </c>
      <c r="C637" s="72">
        <v>2022</v>
      </c>
      <c r="D637" s="72" t="s">
        <v>148</v>
      </c>
      <c r="E637" s="36">
        <v>44925</v>
      </c>
      <c r="F637" s="72">
        <v>30</v>
      </c>
    </row>
    <row r="638" spans="1:6" x14ac:dyDescent="0.25">
      <c r="A638" t="str">
        <f t="shared" si="10"/>
        <v>Dec-202231</v>
      </c>
      <c r="B638" s="72" t="s">
        <v>100</v>
      </c>
      <c r="C638" s="72">
        <v>2022</v>
      </c>
      <c r="D638" s="72" t="s">
        <v>148</v>
      </c>
      <c r="E638" s="36">
        <v>44926</v>
      </c>
      <c r="F638" s="72">
        <v>31</v>
      </c>
    </row>
    <row r="639" spans="1:6" x14ac:dyDescent="0.25">
      <c r="A639" t="str">
        <f t="shared" si="10"/>
        <v>Jan-20231</v>
      </c>
      <c r="B639" s="72" t="s">
        <v>86</v>
      </c>
      <c r="C639" s="72">
        <v>2023</v>
      </c>
      <c r="D639" s="72" t="s">
        <v>149</v>
      </c>
      <c r="E639" s="36">
        <v>44927</v>
      </c>
      <c r="F639" s="72">
        <v>1</v>
      </c>
    </row>
    <row r="640" spans="1:6" x14ac:dyDescent="0.25">
      <c r="A640" t="str">
        <f t="shared" si="10"/>
        <v>Jan-20232</v>
      </c>
      <c r="B640" s="72" t="s">
        <v>86</v>
      </c>
      <c r="C640" s="72">
        <v>2023</v>
      </c>
      <c r="D640" s="72" t="s">
        <v>149</v>
      </c>
      <c r="E640" s="36">
        <v>44928</v>
      </c>
      <c r="F640" s="72">
        <v>2</v>
      </c>
    </row>
    <row r="641" spans="1:6" x14ac:dyDescent="0.25">
      <c r="A641" t="str">
        <f t="shared" si="10"/>
        <v>Jan-20233</v>
      </c>
      <c r="B641" s="72" t="s">
        <v>86</v>
      </c>
      <c r="C641" s="72">
        <v>2023</v>
      </c>
      <c r="D641" s="72" t="s">
        <v>149</v>
      </c>
      <c r="E641" s="36">
        <v>44929</v>
      </c>
      <c r="F641" s="72">
        <v>3</v>
      </c>
    </row>
    <row r="642" spans="1:6" x14ac:dyDescent="0.25">
      <c r="A642" t="str">
        <f t="shared" si="10"/>
        <v>Jan-20234</v>
      </c>
      <c r="B642" s="72" t="s">
        <v>86</v>
      </c>
      <c r="C642" s="72">
        <v>2023</v>
      </c>
      <c r="D642" s="72" t="s">
        <v>149</v>
      </c>
      <c r="E642" s="36">
        <v>44930</v>
      </c>
      <c r="F642" s="72">
        <v>4</v>
      </c>
    </row>
    <row r="643" spans="1:6" x14ac:dyDescent="0.25">
      <c r="A643" t="str">
        <f t="shared" si="10"/>
        <v>Jan-20235</v>
      </c>
      <c r="B643" s="72" t="s">
        <v>86</v>
      </c>
      <c r="C643" s="72">
        <v>2023</v>
      </c>
      <c r="D643" s="72" t="s">
        <v>149</v>
      </c>
      <c r="E643" s="36">
        <v>44931</v>
      </c>
      <c r="F643" s="72">
        <v>5</v>
      </c>
    </row>
    <row r="644" spans="1:6" x14ac:dyDescent="0.25">
      <c r="A644" t="str">
        <f t="shared" si="10"/>
        <v>Jan-20236</v>
      </c>
      <c r="B644" s="72" t="s">
        <v>86</v>
      </c>
      <c r="C644" s="72">
        <v>2023</v>
      </c>
      <c r="D644" s="72" t="s">
        <v>149</v>
      </c>
      <c r="E644" s="36">
        <v>44932</v>
      </c>
      <c r="F644" s="72">
        <v>6</v>
      </c>
    </row>
    <row r="645" spans="1:6" x14ac:dyDescent="0.25">
      <c r="A645" t="str">
        <f t="shared" si="10"/>
        <v>Jan-20237</v>
      </c>
      <c r="B645" s="72" t="s">
        <v>86</v>
      </c>
      <c r="C645" s="72">
        <v>2023</v>
      </c>
      <c r="D645" s="72" t="s">
        <v>149</v>
      </c>
      <c r="E645" s="36">
        <v>44933</v>
      </c>
      <c r="F645" s="72">
        <v>7</v>
      </c>
    </row>
    <row r="646" spans="1:6" x14ac:dyDescent="0.25">
      <c r="A646" t="str">
        <f t="shared" ref="A646:A692" si="11">D646&amp;F646</f>
        <v>Jan-20238</v>
      </c>
      <c r="B646" s="72" t="s">
        <v>86</v>
      </c>
      <c r="C646" s="72">
        <v>2023</v>
      </c>
      <c r="D646" s="72" t="s">
        <v>149</v>
      </c>
      <c r="E646" s="36">
        <v>44934</v>
      </c>
      <c r="F646" s="72">
        <v>8</v>
      </c>
    </row>
    <row r="647" spans="1:6" x14ac:dyDescent="0.25">
      <c r="A647" t="str">
        <f t="shared" si="11"/>
        <v>Jan-20239</v>
      </c>
      <c r="B647" s="72" t="s">
        <v>86</v>
      </c>
      <c r="C647" s="72">
        <v>2023</v>
      </c>
      <c r="D647" s="72" t="s">
        <v>149</v>
      </c>
      <c r="E647" s="36">
        <v>44935</v>
      </c>
      <c r="F647" s="72">
        <v>9</v>
      </c>
    </row>
    <row r="648" spans="1:6" x14ac:dyDescent="0.25">
      <c r="A648" t="str">
        <f t="shared" si="11"/>
        <v>Jan-202310</v>
      </c>
      <c r="B648" s="72" t="s">
        <v>86</v>
      </c>
      <c r="C648" s="72">
        <v>2023</v>
      </c>
      <c r="D648" s="72" t="s">
        <v>149</v>
      </c>
      <c r="E648" s="36">
        <v>44936</v>
      </c>
      <c r="F648" s="72">
        <v>10</v>
      </c>
    </row>
    <row r="649" spans="1:6" x14ac:dyDescent="0.25">
      <c r="A649" t="str">
        <f t="shared" si="11"/>
        <v>Jan-202311</v>
      </c>
      <c r="B649" s="72" t="s">
        <v>86</v>
      </c>
      <c r="C649" s="72">
        <v>2023</v>
      </c>
      <c r="D649" s="72" t="s">
        <v>149</v>
      </c>
      <c r="E649" s="36">
        <v>44937</v>
      </c>
      <c r="F649" s="72">
        <v>11</v>
      </c>
    </row>
    <row r="650" spans="1:6" x14ac:dyDescent="0.25">
      <c r="A650" t="str">
        <f t="shared" si="11"/>
        <v>Jan-202312</v>
      </c>
      <c r="B650" s="72" t="s">
        <v>86</v>
      </c>
      <c r="C650" s="72">
        <v>2023</v>
      </c>
      <c r="D650" s="72" t="s">
        <v>149</v>
      </c>
      <c r="E650" s="36">
        <v>44938</v>
      </c>
      <c r="F650" s="72">
        <v>12</v>
      </c>
    </row>
    <row r="651" spans="1:6" x14ac:dyDescent="0.25">
      <c r="A651" t="str">
        <f t="shared" si="11"/>
        <v>Jan-202313</v>
      </c>
      <c r="B651" s="72" t="s">
        <v>86</v>
      </c>
      <c r="C651" s="72">
        <v>2023</v>
      </c>
      <c r="D651" s="72" t="s">
        <v>149</v>
      </c>
      <c r="E651" s="36">
        <v>44939</v>
      </c>
      <c r="F651" s="72">
        <v>13</v>
      </c>
    </row>
    <row r="652" spans="1:6" x14ac:dyDescent="0.25">
      <c r="A652" t="str">
        <f t="shared" si="11"/>
        <v>Jan-202314</v>
      </c>
      <c r="B652" s="72" t="s">
        <v>86</v>
      </c>
      <c r="C652" s="72">
        <v>2023</v>
      </c>
      <c r="D652" s="72" t="s">
        <v>149</v>
      </c>
      <c r="E652" s="36">
        <v>44940</v>
      </c>
      <c r="F652" s="72">
        <v>14</v>
      </c>
    </row>
    <row r="653" spans="1:6" x14ac:dyDescent="0.25">
      <c r="A653" t="str">
        <f t="shared" si="11"/>
        <v>Jan-202315</v>
      </c>
      <c r="B653" s="72" t="s">
        <v>86</v>
      </c>
      <c r="C653" s="72">
        <v>2023</v>
      </c>
      <c r="D653" s="72" t="s">
        <v>149</v>
      </c>
      <c r="E653" s="36">
        <v>44941</v>
      </c>
      <c r="F653" s="72">
        <v>15</v>
      </c>
    </row>
    <row r="654" spans="1:6" x14ac:dyDescent="0.25">
      <c r="A654" t="str">
        <f t="shared" si="11"/>
        <v>Jan-202316</v>
      </c>
      <c r="B654" s="72" t="s">
        <v>86</v>
      </c>
      <c r="C654" s="72">
        <v>2023</v>
      </c>
      <c r="D654" s="72" t="s">
        <v>149</v>
      </c>
      <c r="E654" s="36">
        <v>44942</v>
      </c>
      <c r="F654" s="72">
        <v>16</v>
      </c>
    </row>
    <row r="655" spans="1:6" x14ac:dyDescent="0.25">
      <c r="A655" t="str">
        <f t="shared" si="11"/>
        <v>Jan-202317</v>
      </c>
      <c r="B655" s="72" t="s">
        <v>86</v>
      </c>
      <c r="C655" s="72">
        <v>2023</v>
      </c>
      <c r="D655" s="72" t="s">
        <v>149</v>
      </c>
      <c r="E655" s="36">
        <v>44943</v>
      </c>
      <c r="F655" s="72">
        <v>17</v>
      </c>
    </row>
    <row r="656" spans="1:6" x14ac:dyDescent="0.25">
      <c r="A656" t="str">
        <f t="shared" si="11"/>
        <v>Jan-202318</v>
      </c>
      <c r="B656" s="72" t="s">
        <v>86</v>
      </c>
      <c r="C656" s="72">
        <v>2023</v>
      </c>
      <c r="D656" s="72" t="s">
        <v>149</v>
      </c>
      <c r="E656" s="36">
        <v>44944</v>
      </c>
      <c r="F656" s="72">
        <v>18</v>
      </c>
    </row>
    <row r="657" spans="1:6" x14ac:dyDescent="0.25">
      <c r="A657" t="str">
        <f t="shared" si="11"/>
        <v>Jan-202319</v>
      </c>
      <c r="B657" s="72" t="s">
        <v>86</v>
      </c>
      <c r="C657" s="72">
        <v>2023</v>
      </c>
      <c r="D657" s="72" t="s">
        <v>149</v>
      </c>
      <c r="E657" s="36">
        <v>44945</v>
      </c>
      <c r="F657" s="72">
        <v>19</v>
      </c>
    </row>
    <row r="658" spans="1:6" x14ac:dyDescent="0.25">
      <c r="A658" t="str">
        <f t="shared" si="11"/>
        <v>Jan-202320</v>
      </c>
      <c r="B658" s="72" t="s">
        <v>86</v>
      </c>
      <c r="C658" s="72">
        <v>2023</v>
      </c>
      <c r="D658" s="72" t="s">
        <v>149</v>
      </c>
      <c r="E658" s="36">
        <v>44946</v>
      </c>
      <c r="F658" s="72">
        <v>20</v>
      </c>
    </row>
    <row r="659" spans="1:6" x14ac:dyDescent="0.25">
      <c r="A659" t="str">
        <f t="shared" si="11"/>
        <v>Jan-202321</v>
      </c>
      <c r="B659" s="72" t="s">
        <v>86</v>
      </c>
      <c r="C659" s="72">
        <v>2023</v>
      </c>
      <c r="D659" s="72" t="s">
        <v>149</v>
      </c>
      <c r="E659" s="36">
        <v>44947</v>
      </c>
      <c r="F659" s="72">
        <v>21</v>
      </c>
    </row>
    <row r="660" spans="1:6" x14ac:dyDescent="0.25">
      <c r="A660" t="str">
        <f t="shared" si="11"/>
        <v>Jan-202322</v>
      </c>
      <c r="B660" s="72" t="s">
        <v>86</v>
      </c>
      <c r="C660" s="72">
        <v>2023</v>
      </c>
      <c r="D660" s="72" t="s">
        <v>149</v>
      </c>
      <c r="E660" s="36">
        <v>44948</v>
      </c>
      <c r="F660" s="72">
        <v>22</v>
      </c>
    </row>
    <row r="661" spans="1:6" x14ac:dyDescent="0.25">
      <c r="A661" t="str">
        <f t="shared" si="11"/>
        <v>Jan-202323</v>
      </c>
      <c r="B661" s="72" t="s">
        <v>86</v>
      </c>
      <c r="C661" s="72">
        <v>2023</v>
      </c>
      <c r="D661" s="72" t="s">
        <v>149</v>
      </c>
      <c r="E661" s="36">
        <v>44949</v>
      </c>
      <c r="F661" s="72">
        <v>23</v>
      </c>
    </row>
    <row r="662" spans="1:6" x14ac:dyDescent="0.25">
      <c r="A662" t="str">
        <f t="shared" si="11"/>
        <v>Jan-202324</v>
      </c>
      <c r="B662" s="72" t="s">
        <v>86</v>
      </c>
      <c r="C662" s="72">
        <v>2023</v>
      </c>
      <c r="D662" s="72" t="s">
        <v>149</v>
      </c>
      <c r="E662" s="36">
        <v>44950</v>
      </c>
      <c r="F662" s="72">
        <v>24</v>
      </c>
    </row>
    <row r="663" spans="1:6" x14ac:dyDescent="0.25">
      <c r="A663" t="str">
        <f t="shared" si="11"/>
        <v>Jan-202325</v>
      </c>
      <c r="B663" s="72" t="s">
        <v>86</v>
      </c>
      <c r="C663" s="72">
        <v>2023</v>
      </c>
      <c r="D663" s="72" t="s">
        <v>149</v>
      </c>
      <c r="E663" s="36">
        <v>44951</v>
      </c>
      <c r="F663" s="72">
        <v>25</v>
      </c>
    </row>
    <row r="664" spans="1:6" x14ac:dyDescent="0.25">
      <c r="A664" t="str">
        <f t="shared" si="11"/>
        <v>Jan-202326</v>
      </c>
      <c r="B664" s="72" t="s">
        <v>86</v>
      </c>
      <c r="C664" s="72">
        <v>2023</v>
      </c>
      <c r="D664" s="72" t="s">
        <v>149</v>
      </c>
      <c r="E664" s="36">
        <v>44952</v>
      </c>
      <c r="F664" s="72">
        <v>26</v>
      </c>
    </row>
    <row r="665" spans="1:6" x14ac:dyDescent="0.25">
      <c r="A665" t="str">
        <f t="shared" si="11"/>
        <v>Jan-202327</v>
      </c>
      <c r="B665" s="72" t="s">
        <v>86</v>
      </c>
      <c r="C665" s="72">
        <v>2023</v>
      </c>
      <c r="D665" s="72" t="s">
        <v>149</v>
      </c>
      <c r="E665" s="36">
        <v>44953</v>
      </c>
      <c r="F665" s="72">
        <v>27</v>
      </c>
    </row>
    <row r="666" spans="1:6" x14ac:dyDescent="0.25">
      <c r="A666" t="str">
        <f t="shared" si="11"/>
        <v>Jan-202328</v>
      </c>
      <c r="B666" s="72" t="s">
        <v>86</v>
      </c>
      <c r="C666" s="72">
        <v>2023</v>
      </c>
      <c r="D666" s="72" t="s">
        <v>149</v>
      </c>
      <c r="E666" s="36">
        <v>44954</v>
      </c>
      <c r="F666" s="72">
        <v>28</v>
      </c>
    </row>
    <row r="667" spans="1:6" x14ac:dyDescent="0.25">
      <c r="A667" t="str">
        <f t="shared" si="11"/>
        <v>Jan-202329</v>
      </c>
      <c r="B667" s="72" t="s">
        <v>86</v>
      </c>
      <c r="C667" s="72">
        <v>2023</v>
      </c>
      <c r="D667" s="72" t="s">
        <v>149</v>
      </c>
      <c r="E667" s="36">
        <v>44955</v>
      </c>
      <c r="F667" s="72">
        <v>29</v>
      </c>
    </row>
    <row r="668" spans="1:6" x14ac:dyDescent="0.25">
      <c r="A668" t="str">
        <f t="shared" si="11"/>
        <v>Jan-202330</v>
      </c>
      <c r="B668" s="72" t="s">
        <v>86</v>
      </c>
      <c r="C668" s="72">
        <v>2023</v>
      </c>
      <c r="D668" s="72" t="s">
        <v>149</v>
      </c>
      <c r="E668" s="36">
        <v>44956</v>
      </c>
      <c r="F668" s="72">
        <v>30</v>
      </c>
    </row>
    <row r="669" spans="1:6" x14ac:dyDescent="0.25">
      <c r="A669" t="str">
        <f t="shared" si="11"/>
        <v>Jan-202331</v>
      </c>
      <c r="B669" s="72" t="s">
        <v>86</v>
      </c>
      <c r="C669" s="72">
        <v>2023</v>
      </c>
      <c r="D669" s="72" t="s">
        <v>149</v>
      </c>
      <c r="E669" s="36">
        <v>44957</v>
      </c>
      <c r="F669" s="72">
        <v>31</v>
      </c>
    </row>
    <row r="670" spans="1:6" x14ac:dyDescent="0.25">
      <c r="A670" t="str">
        <f t="shared" si="11"/>
        <v>Feb-20231</v>
      </c>
      <c r="B670" s="72" t="s">
        <v>101</v>
      </c>
      <c r="C670" s="72">
        <v>2023</v>
      </c>
      <c r="D670" s="72" t="s">
        <v>150</v>
      </c>
      <c r="E670" s="36">
        <v>44958</v>
      </c>
      <c r="F670" s="72">
        <v>1</v>
      </c>
    </row>
    <row r="671" spans="1:6" x14ac:dyDescent="0.25">
      <c r="A671" t="str">
        <f t="shared" si="11"/>
        <v>Feb-20232</v>
      </c>
      <c r="B671" s="72" t="s">
        <v>101</v>
      </c>
      <c r="C671" s="72">
        <v>2023</v>
      </c>
      <c r="D671" s="72" t="s">
        <v>150</v>
      </c>
      <c r="E671" s="36">
        <v>44959</v>
      </c>
      <c r="F671" s="72">
        <v>2</v>
      </c>
    </row>
    <row r="672" spans="1:6" x14ac:dyDescent="0.25">
      <c r="A672" t="str">
        <f t="shared" si="11"/>
        <v>Feb-20233</v>
      </c>
      <c r="B672" s="72" t="s">
        <v>101</v>
      </c>
      <c r="C672" s="72">
        <v>2023</v>
      </c>
      <c r="D672" s="72" t="s">
        <v>150</v>
      </c>
      <c r="E672" s="36">
        <v>44960</v>
      </c>
      <c r="F672" s="72">
        <v>3</v>
      </c>
    </row>
    <row r="673" spans="1:6" x14ac:dyDescent="0.25">
      <c r="A673" t="str">
        <f t="shared" si="11"/>
        <v>Feb-20234</v>
      </c>
      <c r="B673" s="72" t="s">
        <v>101</v>
      </c>
      <c r="C673" s="72">
        <v>2023</v>
      </c>
      <c r="D673" s="72" t="s">
        <v>150</v>
      </c>
      <c r="E673" s="36">
        <v>44961</v>
      </c>
      <c r="F673" s="72">
        <v>4</v>
      </c>
    </row>
    <row r="674" spans="1:6" x14ac:dyDescent="0.25">
      <c r="A674" t="str">
        <f t="shared" si="11"/>
        <v>Feb-20235</v>
      </c>
      <c r="B674" s="72" t="s">
        <v>101</v>
      </c>
      <c r="C674" s="72">
        <v>2023</v>
      </c>
      <c r="D674" s="72" t="s">
        <v>150</v>
      </c>
      <c r="E674" s="36">
        <v>44962</v>
      </c>
      <c r="F674" s="72">
        <v>5</v>
      </c>
    </row>
    <row r="675" spans="1:6" x14ac:dyDescent="0.25">
      <c r="A675" t="str">
        <f t="shared" si="11"/>
        <v>Feb-20236</v>
      </c>
      <c r="B675" s="72" t="s">
        <v>101</v>
      </c>
      <c r="C675" s="72">
        <v>2023</v>
      </c>
      <c r="D675" s="72" t="s">
        <v>150</v>
      </c>
      <c r="E675" s="36">
        <v>44963</v>
      </c>
      <c r="F675" s="72">
        <v>6</v>
      </c>
    </row>
    <row r="676" spans="1:6" x14ac:dyDescent="0.25">
      <c r="A676" t="str">
        <f t="shared" si="11"/>
        <v>Feb-20237</v>
      </c>
      <c r="B676" s="72" t="s">
        <v>101</v>
      </c>
      <c r="C676" s="72">
        <v>2023</v>
      </c>
      <c r="D676" s="72" t="s">
        <v>150</v>
      </c>
      <c r="E676" s="36">
        <v>44964</v>
      </c>
      <c r="F676" s="72">
        <v>7</v>
      </c>
    </row>
    <row r="677" spans="1:6" x14ac:dyDescent="0.25">
      <c r="A677" t="str">
        <f t="shared" si="11"/>
        <v>Feb-20238</v>
      </c>
      <c r="B677" s="72" t="s">
        <v>101</v>
      </c>
      <c r="C677" s="72">
        <v>2023</v>
      </c>
      <c r="D677" s="72" t="s">
        <v>150</v>
      </c>
      <c r="E677" s="36">
        <v>44965</v>
      </c>
      <c r="F677" s="72">
        <v>8</v>
      </c>
    </row>
    <row r="678" spans="1:6" x14ac:dyDescent="0.25">
      <c r="A678" t="str">
        <f t="shared" si="11"/>
        <v>Feb-20239</v>
      </c>
      <c r="B678" s="72" t="s">
        <v>101</v>
      </c>
      <c r="C678" s="72">
        <v>2023</v>
      </c>
      <c r="D678" s="72" t="s">
        <v>150</v>
      </c>
      <c r="E678" s="36">
        <v>44966</v>
      </c>
      <c r="F678" s="72">
        <v>9</v>
      </c>
    </row>
    <row r="679" spans="1:6" x14ac:dyDescent="0.25">
      <c r="A679" t="str">
        <f t="shared" si="11"/>
        <v>Feb-202310</v>
      </c>
      <c r="B679" s="72" t="s">
        <v>101</v>
      </c>
      <c r="C679" s="72">
        <v>2023</v>
      </c>
      <c r="D679" s="72" t="s">
        <v>150</v>
      </c>
      <c r="E679" s="36">
        <v>44967</v>
      </c>
      <c r="F679" s="72">
        <v>10</v>
      </c>
    </row>
    <row r="680" spans="1:6" x14ac:dyDescent="0.25">
      <c r="A680" t="str">
        <f t="shared" si="11"/>
        <v>Feb-202311</v>
      </c>
      <c r="B680" s="72" t="s">
        <v>101</v>
      </c>
      <c r="C680" s="72">
        <v>2023</v>
      </c>
      <c r="D680" s="72" t="s">
        <v>150</v>
      </c>
      <c r="E680" s="36">
        <v>44968</v>
      </c>
      <c r="F680" s="72">
        <v>11</v>
      </c>
    </row>
    <row r="681" spans="1:6" x14ac:dyDescent="0.25">
      <c r="A681" t="str">
        <f t="shared" si="11"/>
        <v>Feb-202312</v>
      </c>
      <c r="B681" s="72" t="s">
        <v>101</v>
      </c>
      <c r="C681" s="72">
        <v>2023</v>
      </c>
      <c r="D681" s="72" t="s">
        <v>150</v>
      </c>
      <c r="E681" s="36">
        <v>44969</v>
      </c>
      <c r="F681" s="72">
        <v>12</v>
      </c>
    </row>
    <row r="682" spans="1:6" x14ac:dyDescent="0.25">
      <c r="A682" t="str">
        <f t="shared" si="11"/>
        <v>Feb-202313</v>
      </c>
      <c r="B682" s="72" t="s">
        <v>101</v>
      </c>
      <c r="C682" s="72">
        <v>2023</v>
      </c>
      <c r="D682" s="72" t="s">
        <v>150</v>
      </c>
      <c r="E682" s="36">
        <v>44970</v>
      </c>
      <c r="F682" s="72">
        <v>13</v>
      </c>
    </row>
    <row r="683" spans="1:6" x14ac:dyDescent="0.25">
      <c r="A683" t="str">
        <f t="shared" si="11"/>
        <v>Feb-202314</v>
      </c>
      <c r="B683" s="72" t="s">
        <v>101</v>
      </c>
      <c r="C683" s="72">
        <v>2023</v>
      </c>
      <c r="D683" s="72" t="s">
        <v>150</v>
      </c>
      <c r="E683" s="36">
        <v>44971</v>
      </c>
      <c r="F683" s="72">
        <v>14</v>
      </c>
    </row>
    <row r="684" spans="1:6" x14ac:dyDescent="0.25">
      <c r="A684" t="str">
        <f t="shared" si="11"/>
        <v>Feb-202315</v>
      </c>
      <c r="B684" s="72" t="s">
        <v>101</v>
      </c>
      <c r="C684" s="72">
        <v>2023</v>
      </c>
      <c r="D684" s="72" t="s">
        <v>150</v>
      </c>
      <c r="E684" s="36">
        <v>44972</v>
      </c>
      <c r="F684" s="72">
        <v>15</v>
      </c>
    </row>
    <row r="685" spans="1:6" x14ac:dyDescent="0.25">
      <c r="A685" t="str">
        <f t="shared" si="11"/>
        <v>Feb-202316</v>
      </c>
      <c r="B685" s="72" t="s">
        <v>101</v>
      </c>
      <c r="C685" s="72">
        <v>2023</v>
      </c>
      <c r="D685" s="72" t="s">
        <v>150</v>
      </c>
      <c r="E685" s="36">
        <v>44973</v>
      </c>
      <c r="F685" s="72">
        <v>16</v>
      </c>
    </row>
    <row r="686" spans="1:6" x14ac:dyDescent="0.25">
      <c r="A686" t="str">
        <f t="shared" si="11"/>
        <v>Feb-202317</v>
      </c>
      <c r="B686" s="72" t="s">
        <v>101</v>
      </c>
      <c r="C686" s="72">
        <v>2023</v>
      </c>
      <c r="D686" s="72" t="s">
        <v>150</v>
      </c>
      <c r="E686" s="36">
        <v>44974</v>
      </c>
      <c r="F686" s="72">
        <v>17</v>
      </c>
    </row>
    <row r="687" spans="1:6" x14ac:dyDescent="0.25">
      <c r="A687" t="str">
        <f t="shared" si="11"/>
        <v>Feb-202318</v>
      </c>
      <c r="B687" s="72" t="s">
        <v>101</v>
      </c>
      <c r="C687" s="72">
        <v>2023</v>
      </c>
      <c r="D687" s="72" t="s">
        <v>150</v>
      </c>
      <c r="E687" s="36">
        <v>44975</v>
      </c>
      <c r="F687" s="72">
        <v>18</v>
      </c>
    </row>
    <row r="688" spans="1:6" x14ac:dyDescent="0.25">
      <c r="A688" t="str">
        <f t="shared" si="11"/>
        <v>Feb-202319</v>
      </c>
      <c r="B688" s="72" t="s">
        <v>101</v>
      </c>
      <c r="C688" s="72">
        <v>2023</v>
      </c>
      <c r="D688" s="72" t="s">
        <v>150</v>
      </c>
      <c r="E688" s="36">
        <v>44976</v>
      </c>
      <c r="F688" s="72">
        <v>19</v>
      </c>
    </row>
    <row r="689" spans="1:6" x14ac:dyDescent="0.25">
      <c r="A689" t="str">
        <f t="shared" si="11"/>
        <v>Feb-202320</v>
      </c>
      <c r="B689" s="72" t="s">
        <v>101</v>
      </c>
      <c r="C689" s="72">
        <v>2023</v>
      </c>
      <c r="D689" s="72" t="s">
        <v>150</v>
      </c>
      <c r="E689" s="36">
        <v>44977</v>
      </c>
      <c r="F689" s="72">
        <v>20</v>
      </c>
    </row>
    <row r="690" spans="1:6" x14ac:dyDescent="0.25">
      <c r="A690" t="str">
        <f t="shared" si="11"/>
        <v>Feb-202321</v>
      </c>
      <c r="B690" s="72" t="s">
        <v>101</v>
      </c>
      <c r="C690" s="72">
        <v>2023</v>
      </c>
      <c r="D690" s="72" t="s">
        <v>150</v>
      </c>
      <c r="E690" s="36">
        <v>44978</v>
      </c>
      <c r="F690" s="72">
        <v>21</v>
      </c>
    </row>
    <row r="691" spans="1:6" x14ac:dyDescent="0.25">
      <c r="A691" t="str">
        <f t="shared" si="11"/>
        <v>Feb-202322</v>
      </c>
      <c r="B691" s="72" t="s">
        <v>101</v>
      </c>
      <c r="C691" s="72">
        <v>2023</v>
      </c>
      <c r="D691" s="72" t="s">
        <v>150</v>
      </c>
      <c r="E691" s="36">
        <v>44979</v>
      </c>
      <c r="F691" s="72">
        <v>22</v>
      </c>
    </row>
    <row r="692" spans="1:6" x14ac:dyDescent="0.25">
      <c r="A692" t="str">
        <f t="shared" si="11"/>
        <v>Feb-202323</v>
      </c>
      <c r="B692" s="72" t="s">
        <v>101</v>
      </c>
      <c r="C692" s="72">
        <v>2023</v>
      </c>
      <c r="D692" s="72" t="s">
        <v>150</v>
      </c>
      <c r="E692" s="36">
        <v>44980</v>
      </c>
      <c r="F692" s="72">
        <v>23</v>
      </c>
    </row>
    <row r="693" spans="1:6" x14ac:dyDescent="0.25">
      <c r="A693" t="e">
        <f>#REF!&amp;#REF!</f>
        <v>#REF!</v>
      </c>
      <c r="B693" s="72" t="s">
        <v>101</v>
      </c>
      <c r="C693" s="72">
        <v>2023</v>
      </c>
      <c r="D693" s="72" t="s">
        <v>150</v>
      </c>
      <c r="E693" s="36">
        <v>44981</v>
      </c>
      <c r="F693" s="72">
        <v>24</v>
      </c>
    </row>
    <row r="694" spans="1:6" x14ac:dyDescent="0.25">
      <c r="A694" t="e">
        <f>#REF!&amp;#REF!</f>
        <v>#REF!</v>
      </c>
      <c r="B694" s="72" t="s">
        <v>101</v>
      </c>
      <c r="C694" s="72">
        <v>2023</v>
      </c>
      <c r="D694" s="72" t="s">
        <v>150</v>
      </c>
      <c r="E694" s="36">
        <v>44982</v>
      </c>
      <c r="F694" s="72">
        <v>25</v>
      </c>
    </row>
    <row r="695" spans="1:6" x14ac:dyDescent="0.25">
      <c r="A695" t="e">
        <f>#REF!&amp;#REF!</f>
        <v>#REF!</v>
      </c>
      <c r="B695" s="72" t="s">
        <v>101</v>
      </c>
      <c r="C695" s="72">
        <v>2023</v>
      </c>
      <c r="D695" s="72" t="s">
        <v>150</v>
      </c>
      <c r="E695" s="36">
        <v>44983</v>
      </c>
      <c r="F695" s="72">
        <v>26</v>
      </c>
    </row>
    <row r="696" spans="1:6" x14ac:dyDescent="0.25">
      <c r="A696" t="e">
        <f>#REF!&amp;#REF!</f>
        <v>#REF!</v>
      </c>
      <c r="B696" s="72" t="s">
        <v>101</v>
      </c>
      <c r="C696" s="72">
        <v>2023</v>
      </c>
      <c r="D696" s="72" t="s">
        <v>150</v>
      </c>
      <c r="E696" s="36">
        <v>44984</v>
      </c>
      <c r="F696" s="72">
        <v>27</v>
      </c>
    </row>
    <row r="697" spans="1:6" x14ac:dyDescent="0.25">
      <c r="A697" t="e">
        <f>#REF!&amp;#REF!</f>
        <v>#REF!</v>
      </c>
      <c r="B697" s="72" t="s">
        <v>101</v>
      </c>
      <c r="C697" s="72">
        <v>2023</v>
      </c>
      <c r="D697" s="72" t="s">
        <v>150</v>
      </c>
      <c r="E697" s="36">
        <v>44985</v>
      </c>
      <c r="F697" s="72">
        <v>28</v>
      </c>
    </row>
    <row r="698" spans="1:6" x14ac:dyDescent="0.25">
      <c r="A698" t="e">
        <f>#REF!&amp;#REF!</f>
        <v>#REF!</v>
      </c>
      <c r="B698" s="72" t="s">
        <v>102</v>
      </c>
      <c r="C698" s="72">
        <v>2023</v>
      </c>
      <c r="D698" s="72" t="s">
        <v>151</v>
      </c>
      <c r="E698" s="36">
        <v>44986</v>
      </c>
      <c r="F698" s="72">
        <v>1</v>
      </c>
    </row>
    <row r="699" spans="1:6" x14ac:dyDescent="0.25">
      <c r="A699" t="e">
        <f>#REF!&amp;#REF!</f>
        <v>#REF!</v>
      </c>
      <c r="B699" s="72" t="s">
        <v>102</v>
      </c>
      <c r="C699" s="72">
        <v>2023</v>
      </c>
      <c r="D699" s="72" t="s">
        <v>151</v>
      </c>
      <c r="E699" s="36">
        <v>44987</v>
      </c>
      <c r="F699" s="72">
        <v>2</v>
      </c>
    </row>
    <row r="700" spans="1:6" x14ac:dyDescent="0.25">
      <c r="A700" t="e">
        <f>#REF!&amp;#REF!</f>
        <v>#REF!</v>
      </c>
      <c r="B700" s="72" t="s">
        <v>102</v>
      </c>
      <c r="C700" s="72">
        <v>2023</v>
      </c>
      <c r="D700" s="72" t="s">
        <v>151</v>
      </c>
      <c r="E700" s="36">
        <v>44988</v>
      </c>
      <c r="F700" s="72">
        <v>3</v>
      </c>
    </row>
    <row r="701" spans="1:6" x14ac:dyDescent="0.25">
      <c r="A701" t="e">
        <f>#REF!&amp;#REF!</f>
        <v>#REF!</v>
      </c>
      <c r="B701" s="72" t="s">
        <v>102</v>
      </c>
      <c r="C701" s="72">
        <v>2023</v>
      </c>
      <c r="D701" s="72" t="s">
        <v>151</v>
      </c>
      <c r="E701" s="36">
        <v>44989</v>
      </c>
      <c r="F701" s="72">
        <v>4</v>
      </c>
    </row>
    <row r="702" spans="1:6" x14ac:dyDescent="0.25">
      <c r="A702" t="e">
        <f>#REF!&amp;#REF!</f>
        <v>#REF!</v>
      </c>
      <c r="B702" s="72" t="s">
        <v>102</v>
      </c>
      <c r="C702" s="72">
        <v>2023</v>
      </c>
      <c r="D702" s="72" t="s">
        <v>151</v>
      </c>
      <c r="E702" s="36">
        <v>44990</v>
      </c>
      <c r="F702" s="72">
        <v>5</v>
      </c>
    </row>
    <row r="703" spans="1:6" x14ac:dyDescent="0.25">
      <c r="A703" t="e">
        <f>#REF!&amp;#REF!</f>
        <v>#REF!</v>
      </c>
      <c r="B703" s="72" t="s">
        <v>102</v>
      </c>
      <c r="C703" s="72">
        <v>2023</v>
      </c>
      <c r="D703" s="72" t="s">
        <v>151</v>
      </c>
      <c r="E703" s="36">
        <v>44991</v>
      </c>
      <c r="F703" s="72">
        <v>6</v>
      </c>
    </row>
    <row r="704" spans="1:6" x14ac:dyDescent="0.25">
      <c r="A704" t="e">
        <f>#REF!&amp;#REF!</f>
        <v>#REF!</v>
      </c>
      <c r="B704" s="72" t="s">
        <v>102</v>
      </c>
      <c r="C704" s="72">
        <v>2023</v>
      </c>
      <c r="D704" s="72" t="s">
        <v>151</v>
      </c>
      <c r="E704" s="36">
        <v>44992</v>
      </c>
      <c r="F704" s="72">
        <v>7</v>
      </c>
    </row>
    <row r="705" spans="1:6" x14ac:dyDescent="0.25">
      <c r="A705" t="e">
        <f>#REF!&amp;#REF!</f>
        <v>#REF!</v>
      </c>
      <c r="B705" s="72" t="s">
        <v>102</v>
      </c>
      <c r="C705" s="72">
        <v>2023</v>
      </c>
      <c r="D705" s="72" t="s">
        <v>151</v>
      </c>
      <c r="E705" s="36">
        <v>44993</v>
      </c>
      <c r="F705" s="72">
        <v>8</v>
      </c>
    </row>
    <row r="706" spans="1:6" x14ac:dyDescent="0.25">
      <c r="A706" t="e">
        <f>#REF!&amp;#REF!</f>
        <v>#REF!</v>
      </c>
      <c r="B706" s="72" t="s">
        <v>102</v>
      </c>
      <c r="C706" s="72">
        <v>2023</v>
      </c>
      <c r="D706" s="72" t="s">
        <v>151</v>
      </c>
      <c r="E706" s="36">
        <v>44994</v>
      </c>
      <c r="F706" s="72">
        <v>9</v>
      </c>
    </row>
    <row r="707" spans="1:6" x14ac:dyDescent="0.25">
      <c r="A707" t="e">
        <f>#REF!&amp;#REF!</f>
        <v>#REF!</v>
      </c>
      <c r="B707" s="72" t="s">
        <v>102</v>
      </c>
      <c r="C707" s="72">
        <v>2023</v>
      </c>
      <c r="D707" s="72" t="s">
        <v>151</v>
      </c>
      <c r="E707" s="36">
        <v>44995</v>
      </c>
      <c r="F707" s="72">
        <v>10</v>
      </c>
    </row>
    <row r="708" spans="1:6" x14ac:dyDescent="0.25">
      <c r="A708" t="e">
        <f>#REF!&amp;#REF!</f>
        <v>#REF!</v>
      </c>
      <c r="B708" s="72" t="s">
        <v>102</v>
      </c>
      <c r="C708" s="72">
        <v>2023</v>
      </c>
      <c r="D708" s="72" t="s">
        <v>151</v>
      </c>
      <c r="E708" s="36">
        <v>44996</v>
      </c>
      <c r="F708" s="72">
        <v>11</v>
      </c>
    </row>
    <row r="709" spans="1:6" x14ac:dyDescent="0.25">
      <c r="A709" t="e">
        <f>#REF!&amp;#REF!</f>
        <v>#REF!</v>
      </c>
      <c r="B709" s="72" t="s">
        <v>102</v>
      </c>
      <c r="C709" s="72">
        <v>2023</v>
      </c>
      <c r="D709" s="72" t="s">
        <v>151</v>
      </c>
      <c r="E709" s="36">
        <v>44997</v>
      </c>
      <c r="F709" s="72">
        <v>12</v>
      </c>
    </row>
    <row r="710" spans="1:6" x14ac:dyDescent="0.25">
      <c r="A710" t="e">
        <f>#REF!&amp;#REF!</f>
        <v>#REF!</v>
      </c>
      <c r="B710" s="72" t="s">
        <v>102</v>
      </c>
      <c r="C710" s="72">
        <v>2023</v>
      </c>
      <c r="D710" s="72" t="s">
        <v>151</v>
      </c>
      <c r="E710" s="36">
        <v>44998</v>
      </c>
      <c r="F710" s="72">
        <v>13</v>
      </c>
    </row>
    <row r="711" spans="1:6" x14ac:dyDescent="0.25">
      <c r="A711" t="e">
        <f>#REF!&amp;#REF!</f>
        <v>#REF!</v>
      </c>
      <c r="B711" s="72" t="s">
        <v>102</v>
      </c>
      <c r="C711" s="72">
        <v>2023</v>
      </c>
      <c r="D711" s="72" t="s">
        <v>151</v>
      </c>
      <c r="E711" s="36">
        <v>44999</v>
      </c>
      <c r="F711" s="72">
        <v>14</v>
      </c>
    </row>
    <row r="712" spans="1:6" x14ac:dyDescent="0.25">
      <c r="A712" t="e">
        <f>#REF!&amp;#REF!</f>
        <v>#REF!</v>
      </c>
      <c r="B712" s="72" t="s">
        <v>102</v>
      </c>
      <c r="C712" s="72">
        <v>2023</v>
      </c>
      <c r="D712" s="72" t="s">
        <v>151</v>
      </c>
      <c r="E712" s="36">
        <v>45000</v>
      </c>
      <c r="F712" s="72">
        <v>15</v>
      </c>
    </row>
    <row r="713" spans="1:6" x14ac:dyDescent="0.25">
      <c r="A713" t="e">
        <f>#REF!&amp;#REF!</f>
        <v>#REF!</v>
      </c>
      <c r="B713" s="72" t="s">
        <v>102</v>
      </c>
      <c r="C713" s="72">
        <v>2023</v>
      </c>
      <c r="D713" s="72" t="s">
        <v>151</v>
      </c>
      <c r="E713" s="36">
        <v>45001</v>
      </c>
      <c r="F713" s="72">
        <v>16</v>
      </c>
    </row>
    <row r="714" spans="1:6" x14ac:dyDescent="0.25">
      <c r="A714" t="e">
        <f>#REF!&amp;#REF!</f>
        <v>#REF!</v>
      </c>
      <c r="B714" s="72" t="s">
        <v>102</v>
      </c>
      <c r="C714" s="72">
        <v>2023</v>
      </c>
      <c r="D714" s="72" t="s">
        <v>151</v>
      </c>
      <c r="E714" s="36">
        <v>45002</v>
      </c>
      <c r="F714" s="72">
        <v>17</v>
      </c>
    </row>
    <row r="715" spans="1:6" x14ac:dyDescent="0.25">
      <c r="A715" t="e">
        <f>#REF!&amp;#REF!</f>
        <v>#REF!</v>
      </c>
      <c r="B715" s="72" t="s">
        <v>102</v>
      </c>
      <c r="C715" s="72">
        <v>2023</v>
      </c>
      <c r="D715" s="72" t="s">
        <v>151</v>
      </c>
      <c r="E715" s="36">
        <v>45003</v>
      </c>
      <c r="F715" s="72">
        <v>18</v>
      </c>
    </row>
    <row r="716" spans="1:6" x14ac:dyDescent="0.25">
      <c r="A716" t="e">
        <f>#REF!&amp;#REF!</f>
        <v>#REF!</v>
      </c>
      <c r="B716" s="72" t="s">
        <v>102</v>
      </c>
      <c r="C716" s="72">
        <v>2023</v>
      </c>
      <c r="D716" s="72" t="s">
        <v>151</v>
      </c>
      <c r="E716" s="36">
        <v>45004</v>
      </c>
      <c r="F716" s="72">
        <v>19</v>
      </c>
    </row>
    <row r="717" spans="1:6" x14ac:dyDescent="0.25">
      <c r="A717" t="e">
        <f>#REF!&amp;#REF!</f>
        <v>#REF!</v>
      </c>
      <c r="B717" s="72" t="s">
        <v>102</v>
      </c>
      <c r="C717" s="72">
        <v>2023</v>
      </c>
      <c r="D717" s="72" t="s">
        <v>151</v>
      </c>
      <c r="E717" s="36">
        <v>45005</v>
      </c>
      <c r="F717" s="72">
        <v>20</v>
      </c>
    </row>
    <row r="718" spans="1:6" x14ac:dyDescent="0.25">
      <c r="A718" t="e">
        <f>#REF!&amp;#REF!</f>
        <v>#REF!</v>
      </c>
      <c r="B718" s="72" t="s">
        <v>102</v>
      </c>
      <c r="C718" s="72">
        <v>2023</v>
      </c>
      <c r="D718" s="72" t="s">
        <v>151</v>
      </c>
      <c r="E718" s="36">
        <v>45006</v>
      </c>
      <c r="F718" s="72">
        <v>21</v>
      </c>
    </row>
    <row r="719" spans="1:6" x14ac:dyDescent="0.25">
      <c r="A719" t="e">
        <f>#REF!&amp;#REF!</f>
        <v>#REF!</v>
      </c>
      <c r="B719" s="72" t="s">
        <v>102</v>
      </c>
      <c r="C719" s="72">
        <v>2023</v>
      </c>
      <c r="D719" s="72" t="s">
        <v>151</v>
      </c>
      <c r="E719" s="36">
        <v>45007</v>
      </c>
      <c r="F719" s="72">
        <v>22</v>
      </c>
    </row>
    <row r="720" spans="1:6" x14ac:dyDescent="0.25">
      <c r="A720" t="e">
        <f>#REF!&amp;#REF!</f>
        <v>#REF!</v>
      </c>
      <c r="B720" s="72" t="s">
        <v>102</v>
      </c>
      <c r="C720" s="72">
        <v>2023</v>
      </c>
      <c r="D720" s="72" t="s">
        <v>151</v>
      </c>
      <c r="E720" s="36">
        <v>45008</v>
      </c>
      <c r="F720" s="72">
        <v>23</v>
      </c>
    </row>
    <row r="721" spans="1:6" x14ac:dyDescent="0.25">
      <c r="A721" t="e">
        <f>#REF!&amp;#REF!</f>
        <v>#REF!</v>
      </c>
      <c r="B721" s="72" t="s">
        <v>102</v>
      </c>
      <c r="C721" s="72">
        <v>2023</v>
      </c>
      <c r="D721" s="72" t="s">
        <v>151</v>
      </c>
      <c r="E721" s="36">
        <v>45009</v>
      </c>
      <c r="F721" s="72">
        <v>24</v>
      </c>
    </row>
    <row r="722" spans="1:6" x14ac:dyDescent="0.25">
      <c r="A722" t="e">
        <f>#REF!&amp;#REF!</f>
        <v>#REF!</v>
      </c>
      <c r="B722" s="72" t="s">
        <v>102</v>
      </c>
      <c r="C722" s="72">
        <v>2023</v>
      </c>
      <c r="D722" s="72" t="s">
        <v>151</v>
      </c>
      <c r="E722" s="36">
        <v>45010</v>
      </c>
      <c r="F722" s="72">
        <v>25</v>
      </c>
    </row>
    <row r="723" spans="1:6" x14ac:dyDescent="0.25">
      <c r="A723" t="e">
        <f>#REF!&amp;#REF!</f>
        <v>#REF!</v>
      </c>
      <c r="B723" s="72" t="s">
        <v>102</v>
      </c>
      <c r="C723" s="72">
        <v>2023</v>
      </c>
      <c r="D723" s="72" t="s">
        <v>151</v>
      </c>
      <c r="E723" s="36">
        <v>45011</v>
      </c>
      <c r="F723" s="72">
        <v>26</v>
      </c>
    </row>
    <row r="724" spans="1:6" x14ac:dyDescent="0.25">
      <c r="A724" t="e">
        <f>#REF!&amp;#REF!</f>
        <v>#REF!</v>
      </c>
      <c r="B724" s="72" t="s">
        <v>102</v>
      </c>
      <c r="C724" s="72">
        <v>2023</v>
      </c>
      <c r="D724" s="72" t="s">
        <v>151</v>
      </c>
      <c r="E724" s="36">
        <v>45012</v>
      </c>
      <c r="F724" s="72">
        <v>27</v>
      </c>
    </row>
    <row r="725" spans="1:6" x14ac:dyDescent="0.25">
      <c r="A725" t="e">
        <f>#REF!&amp;#REF!</f>
        <v>#REF!</v>
      </c>
      <c r="B725" s="72" t="s">
        <v>102</v>
      </c>
      <c r="C725" s="72">
        <v>2023</v>
      </c>
      <c r="D725" s="72" t="s">
        <v>151</v>
      </c>
      <c r="E725" s="36">
        <v>45013</v>
      </c>
      <c r="F725" s="72">
        <v>28</v>
      </c>
    </row>
    <row r="726" spans="1:6" x14ac:dyDescent="0.25">
      <c r="A726" t="e">
        <f>#REF!&amp;#REF!</f>
        <v>#REF!</v>
      </c>
      <c r="B726" s="72" t="s">
        <v>102</v>
      </c>
      <c r="C726" s="72">
        <v>2023</v>
      </c>
      <c r="D726" s="72" t="s">
        <v>151</v>
      </c>
      <c r="E726" s="36">
        <v>45014</v>
      </c>
      <c r="F726" s="72">
        <v>29</v>
      </c>
    </row>
    <row r="727" spans="1:6" x14ac:dyDescent="0.25">
      <c r="A727" t="e">
        <f>#REF!&amp;#REF!</f>
        <v>#REF!</v>
      </c>
      <c r="B727" s="72" t="s">
        <v>102</v>
      </c>
      <c r="C727" s="72">
        <v>2023</v>
      </c>
      <c r="D727" s="72" t="s">
        <v>151</v>
      </c>
      <c r="E727" s="36">
        <v>45015</v>
      </c>
      <c r="F727" s="72">
        <v>30</v>
      </c>
    </row>
    <row r="728" spans="1:6" x14ac:dyDescent="0.25">
      <c r="A728" t="e">
        <f>#REF!&amp;#REF!</f>
        <v>#REF!</v>
      </c>
      <c r="B728" s="72" t="s">
        <v>102</v>
      </c>
      <c r="C728" s="72">
        <v>2023</v>
      </c>
      <c r="D728" s="72" t="s">
        <v>151</v>
      </c>
      <c r="E728" s="36">
        <v>45016</v>
      </c>
      <c r="F728" s="72">
        <v>31</v>
      </c>
    </row>
    <row r="729" spans="1:6" x14ac:dyDescent="0.25">
      <c r="A729" t="e">
        <f>#REF!&amp;#REF!</f>
        <v>#REF!</v>
      </c>
      <c r="B729" s="72"/>
      <c r="C729" s="72"/>
      <c r="D729" s="72"/>
      <c r="E729" s="72"/>
      <c r="F729" s="72"/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2022-11-04T17:47:43Z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