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tics\National Submissions\2324\SafeStaffing\MH\202324\April 2023\"/>
    </mc:Choice>
  </mc:AlternateContent>
  <xr:revisionPtr revIDLastSave="0" documentId="13_ncr:1_{07DFE019-2A9B-466D-A6EC-26ADBBFC5946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6" l="1"/>
  <c r="M3" i="26"/>
  <c r="O3" i="26" s="1"/>
  <c r="A695" i="26" l="1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J9" i="29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L11" i="26"/>
  <c r="L6" i="26"/>
  <c r="L12" i="26"/>
  <c r="E7" i="24"/>
  <c r="E13" i="24"/>
  <c r="G13" i="24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L22" i="26"/>
  <c r="L15" i="26"/>
  <c r="B65" i="28" s="1"/>
  <c r="L21" i="26"/>
  <c r="L26" i="26"/>
  <c r="Z21" i="28"/>
  <c r="L28" i="26"/>
  <c r="L14" i="26"/>
  <c r="L34" i="26"/>
  <c r="L27" i="26"/>
  <c r="L8" i="26"/>
  <c r="L13" i="26"/>
  <c r="L19" i="26"/>
  <c r="L35" i="26"/>
  <c r="L25" i="26"/>
  <c r="L10" i="26"/>
  <c r="L16" i="26"/>
  <c r="L7" i="26"/>
  <c r="L38" i="26" l="1"/>
  <c r="F5" i="24" s="1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  <author>Head Ellie-Mae</author>
    <author>Peeters Louise</author>
    <author>Dark Sue</author>
    <author>Rush Charlotte</author>
    <author>Thomas Annette</author>
    <author>Lewis-Watkins Louise</author>
    <author>Murray Janine</author>
    <author>Richards Susan</author>
    <author>Day Alex</author>
    <author>Keefe Rosalind</author>
    <author>Cox Keely</author>
  </authors>
  <commentList>
    <comment ref="H15" authorId="0" shapeId="0" xr:uid="{A94127A2-4FF6-4011-B5E7-B12520ECA03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15" authorId="1" shapeId="0" xr:uid="{8E4AC19C-9E1E-49EC-B40D-159D7F9985A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7" authorId="2" shapeId="0" xr:uid="{93CDA1AE-3A26-47E4-B139-89D50FDD692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17" authorId="2" shapeId="0" xr:uid="{AC0944C0-A61C-4EA9-BB7B-E4F288D1214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R17" authorId="1" shapeId="0" xr:uid="{33F522F4-5BD8-4E73-A880-3FE5D1B2558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8" authorId="0" shapeId="0" xr:uid="{2DAFA250-6A2E-455A-BE34-32492836EFA0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18" authorId="2" shapeId="0" xr:uid="{E19DBA46-08C9-4D64-9C52-3A6D42C9F5E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18" authorId="1" shapeId="0" xr:uid="{63E111A3-37D1-4CA9-BA43-0CF6549FA48C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8" authorId="1" shapeId="0" xr:uid="{2AB3687D-B4FE-439F-AA1D-A1D11F4FBED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9" authorId="2" shapeId="0" xr:uid="{A79FA443-C46B-4C34-9445-30F5E69B3D1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9" authorId="2" shapeId="0" xr:uid="{2451ACD0-CDCA-4F9E-B182-3C80371C8AE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3" authorId="3" shapeId="0" xr:uid="{36C028CD-3204-4C7C-B4E0-421C4E6E3D95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M23" authorId="4" shapeId="0" xr:uid="{97F6FFB0-C81E-4C94-8B54-ED2088DE9719}">
      <text>
        <r>
          <rPr>
            <b/>
            <sz val="9"/>
            <color indexed="81"/>
            <rFont val="Tahoma"/>
            <family val="2"/>
          </rPr>
          <t>Rush Charlotte: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3" authorId="1" shapeId="0" xr:uid="{72B277EB-6A2A-4369-A4E5-55E8A0B6D09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4" authorId="2" shapeId="0" xr:uid="{75875523-21A9-44DD-B76D-BD28FA5B3AB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4" authorId="1" shapeId="0" xr:uid="{CF6610DB-14D7-4559-ABCD-68929EF7909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L25" authorId="2" shapeId="0" xr:uid="{B5429121-15C9-4079-9FE4-54B66772A6E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25" authorId="2" shapeId="0" xr:uid="{A6898DE7-3B45-48BF-BDEF-4E58871CE47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25" authorId="1" shapeId="0" xr:uid="{AA8B9E73-2157-4D73-850E-3AC7794794F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6" authorId="0" shapeId="0" xr:uid="{78ED135F-73C6-4A35-8551-E7D30669960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W26" authorId="5" shapeId="0" xr:uid="{09332A59-55AA-4EFC-B1D2-24951630A89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S26" authorId="1" shapeId="0" xr:uid="{D302D2F6-6D0B-436A-A79A-D0DC2C310361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7" authorId="0" shapeId="0" xr:uid="{4FC8EEFC-C96E-466D-91D8-BA9C840CC4E6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7" authorId="1" shapeId="0" xr:uid="{406FFFBD-C398-4F88-867D-CC088D83EF7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9" authorId="0" shapeId="0" xr:uid="{C88D28DD-7618-4A92-8CEE-5893E21C04F6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9" authorId="2" shapeId="0" xr:uid="{4A5FD0FF-D109-42CB-8E85-4B19848263A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9" authorId="1" shapeId="0" xr:uid="{AAA761CE-F42F-4354-9154-38FFFE9825F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0" authorId="2" shapeId="0" xr:uid="{563880CC-9DF0-48AE-8691-B7742B172C7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0" authorId="1" shapeId="0" xr:uid="{EA6EF9AB-D714-4359-9BFE-FFA668CEC6E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H31" authorId="0" shapeId="0" xr:uid="{9C59DE48-1927-4E97-BFAD-1005879BC67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1" authorId="2" shapeId="0" xr:uid="{E83FA385-9D36-499C-AD8D-2F52DB8442B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1" authorId="1" shapeId="0" xr:uid="{F49C5A53-F96A-43F9-A1D9-201A6FB3E35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32" authorId="0" shapeId="0" xr:uid="{D7DC909B-6655-4B40-942D-4FCAF9CCAD11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2" authorId="1" shapeId="0" xr:uid="{7F6CC7FD-2D89-4DEC-9213-F8D236637A8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33" authorId="0" shapeId="0" xr:uid="{895C950E-76D7-49ED-B995-850639ADC5A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3" authorId="1" shapeId="0" xr:uid="{BF2777A1-35DC-420E-8040-2B698978C9B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4" authorId="1" shapeId="0" xr:uid="{0588C93F-8716-43C2-BD83-549270A13D6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4" authorId="1" shapeId="0" xr:uid="{C2A62FCD-0587-4E73-B773-63CC9FC6F81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6" authorId="1" shapeId="0" xr:uid="{E7FB44F0-65E4-4CE4-9FAC-D912A3634C5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7" authorId="1" shapeId="0" xr:uid="{12F57859-CA6B-4D33-8765-27A39601238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7" authorId="1" shapeId="0" xr:uid="{F6B8F3B9-35A1-4938-B31F-411D6ECB0F03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38" authorId="0" shapeId="0" xr:uid="{FA41593E-80DA-46D6-A380-567BF522F508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8" authorId="3" shapeId="0" xr:uid="{61C49DF5-642D-4B43-9BB2-4A5979EA26F8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8" authorId="1" shapeId="0" xr:uid="{3F198EC8-D3DF-402F-8821-A33A3E192741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9" authorId="0" shapeId="0" xr:uid="{FCDAC122-A24D-4DAD-A24B-5C6013698BE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9" authorId="3" shapeId="0" xr:uid="{E05820D6-55D4-4498-877C-E4D5FF50405E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0" authorId="1" shapeId="0" xr:uid="{1A24590E-0CCD-4153-911E-96E61C58FC1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1" authorId="0" shapeId="0" xr:uid="{A18C259D-DA0F-4913-AC51-971AF6146C2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1" authorId="2" shapeId="0" xr:uid="{3D363881-E79D-46CC-B612-996F9A10FA9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1" authorId="2" shapeId="0" xr:uid="{4E903902-BBAF-44CA-B5C4-C11CCAEB548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1" authorId="1" shapeId="0" xr:uid="{E9F58BEC-5A92-47E3-9121-20FA9E24C3EF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2" authorId="0" shapeId="0" xr:uid="{9042DFDF-9D5B-40AA-83BA-D45E15DB2989}">
      <text>
        <r>
          <rPr>
            <b/>
            <sz val="9"/>
            <color indexed="81"/>
            <rFont val="Tahoma"/>
            <charset val="1"/>
          </rPr>
          <t>Williams Wendy:
Code 2</t>
        </r>
      </text>
    </comment>
    <comment ref="AQ42" authorId="1" shapeId="0" xr:uid="{2E491C4E-E19B-4390-AD37-B94352EFA75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2" authorId="1" shapeId="0" xr:uid="{0B69327B-4755-49C0-B665-FC8BAE2EF9CE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3" authorId="0" shapeId="0" xr:uid="{104A0C20-E1ED-4E74-BD2B-D47F18917A0E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43" authorId="1" shapeId="0" xr:uid="{40BF8D06-4F1D-42A9-8B85-0178C2452D50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44" authorId="1" shapeId="0" xr:uid="{12390D52-D0E2-4711-BEAF-DE5A5E28AAB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58" authorId="6" shapeId="0" xr:uid="{C9206788-5A26-4434-9663-F2144B494B10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X58" authorId="7" shapeId="0" xr:uid="{1960F411-3B98-4E59-9C4D-CEBE617B7ECE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59" authorId="6" shapeId="0" xr:uid="{FF36B4DC-2ECF-4958-91EF-7E4CD84899A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H59" authorId="6" shapeId="0" xr:uid="{8795A396-98DE-4986-A6DB-44D42199A2A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59" authorId="7" shapeId="0" xr:uid="{3666686F-4BA4-4704-9A25-48E7FF0FBAD2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60" authorId="6" shapeId="0" xr:uid="{541D273D-0E4C-4427-93B0-49BD7B51DDB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61" authorId="7" shapeId="0" xr:uid="{3E3FF382-D282-403F-A467-FE43874519E1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62" authorId="6" shapeId="0" xr:uid="{702CBB26-C720-4114-9156-0865B437570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5" authorId="6" shapeId="0" xr:uid="{AFD50013-D81A-47DE-8866-90339849C68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6" authorId="6" shapeId="0" xr:uid="{383C7BBC-48E2-4B14-B22A-DDA41B89241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7" authorId="6" shapeId="0" xr:uid="{EB18F778-4B15-4F59-8B05-247EC3D3686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67" authorId="7" shapeId="0" xr:uid="{A8EFCB36-D79B-463C-909A-638D48DF4493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68" authorId="8" shapeId="0" xr:uid="{08D224B7-3EBD-46F9-995B-5A0C4C215521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69" authorId="6" shapeId="0" xr:uid="{6328AC2A-583A-4BBE-BDE5-B86EF5E37B3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9" authorId="6" shapeId="0" xr:uid="{A153D153-F65E-4114-9349-7929D5DF0F4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69" authorId="7" shapeId="0" xr:uid="{DDBA817D-978F-4FE3-A1FD-DDDD9A82BCFA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1" authorId="6" shapeId="0" xr:uid="{9435C372-33CD-4F47-9322-E8A1044A49E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2" authorId="7" shapeId="0" xr:uid="{C47D95C0-580E-4F9B-A389-9C33A429C554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72" authorId="7" shapeId="0" xr:uid="{D8E706F5-191F-4BD0-A4C6-6FC8558C91E4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6" shapeId="0" xr:uid="{4122C8D4-7C89-4841-B5A6-0BF5375FC8D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5" authorId="7" shapeId="0" xr:uid="{3275BE92-F473-41DC-A711-69DB6B484ADE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6" authorId="6" shapeId="0" xr:uid="{4AFE14F1-985C-4513-A43D-2EEB02BF505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78" authorId="6" shapeId="0" xr:uid="{F4FC44B5-A9BC-4B4B-A937-00455C95C77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79" authorId="8" shapeId="0" xr:uid="{8CCD5BB6-33D1-41A2-B977-B1F08BEEA1AE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9" authorId="9" shapeId="0" xr:uid="{9F5A227B-90C5-4994-9705-EDB75F527BC5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0" authorId="6" shapeId="0" xr:uid="{5EDCDC98-5C41-4F80-BE1E-A022C58CD7A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80" authorId="8" shapeId="0" xr:uid="{2972EBD7-8BCB-4994-BABB-20D467C647A3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2" authorId="6" shapeId="0" xr:uid="{B243611C-C0B6-46DD-925F-6EEC033B48E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83" authorId="6" shapeId="0" xr:uid="{1AA92D2C-1E5C-4CFE-A176-6BD07812763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4" authorId="6" shapeId="0" xr:uid="{ABFF33D8-7F85-4CDC-8C29-B576ABA9D53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84" authorId="6" shapeId="0" xr:uid="{8AA38E7D-32C8-48A4-9919-A0A23DD8FCD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X97" authorId="10" shapeId="0" xr:uid="{D79252A4-E74C-42FD-B20D-921BB9946A0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10" shapeId="0" xr:uid="{42934409-544B-4D7D-A37E-9537C47AEA5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8" authorId="10" shapeId="0" xr:uid="{6C105684-17B6-4360-BD41-1808592076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10" shapeId="0" xr:uid="{82C196D5-53A2-40CE-9A29-66699B0A0AB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2" authorId="11" shapeId="0" xr:uid="{040B995F-9E5D-4FD6-A8D2-97DD840F6083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2" authorId="10" shapeId="0" xr:uid="{32FF20EC-87AA-47A0-B16C-6745EE14DA4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10" shapeId="0" xr:uid="{7A46D583-917D-4FA5-9A75-7A77CE4D8DA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5" authorId="11" shapeId="0" xr:uid="{64D57028-C9F3-4CBB-BA3F-F7044E0ACF6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08" authorId="11" shapeId="0" xr:uid="{D00CA9E6-51C2-4F42-8F51-22655BAF293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T108" authorId="10" shapeId="0" xr:uid="{9992BF20-CA33-4BAD-9B9A-9C46BABD5E8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9" authorId="3" shapeId="0" xr:uid="{A4F1940D-2229-439F-8978-0D589F8E0C54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0" authorId="10" shapeId="0" xr:uid="{97EBFDDF-7886-43F5-96B6-3567FC549C6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10" shapeId="0" xr:uid="{ABB84BD0-95E3-44DF-A5F3-4A17F131CE7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10" shapeId="0" xr:uid="{53A5A294-7E76-48B7-B959-39F5432D35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0" shapeId="0" xr:uid="{59058252-F963-48FF-B053-65D9284244C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10" shapeId="0" xr:uid="{524FCC41-678A-484F-92AF-96020C2AE40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5" authorId="10" shapeId="0" xr:uid="{B1A8042B-5891-4271-8D0B-1DA51D46CBD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6" authorId="10" shapeId="0" xr:uid="{77908060-EFAF-4D57-A642-1D4E9B219EB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10" shapeId="0" xr:uid="{07D69F1E-1F6C-4606-A638-3BE93C6777F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3" authorId="10" shapeId="0" xr:uid="{EC26D778-D9B7-4DAF-8835-8BB764376DF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24" authorId="10" shapeId="0" xr:uid="{B30B2B18-C836-4450-92F1-EFD26920341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4" authorId="10" shapeId="0" xr:uid="{EE7DD2EB-67AC-4FB5-988D-010B6341B37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10" shapeId="0" xr:uid="{924D9CF3-CA42-4719-A300-0F5FF9DEACE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<sst xmlns="http://schemas.openxmlformats.org/spreadsheetml/2006/main" count="2533" uniqueCount="165">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</sst>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4" fillId="0" borderId="1" xfId="0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35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102</v>
      </c>
    </row>
    <row r="10" spans="2:8" x14ac:dyDescent="0.25">
      <c r="B10" s="74" t="s">
        <v>125</v>
      </c>
      <c r="C10" s="75"/>
      <c r="D10" s="75"/>
      <c r="E10" s="75"/>
      <c r="F10" s="75"/>
      <c r="G10" s="75"/>
      <c r="H10" s="76"/>
    </row>
    <row r="11" spans="2:8" ht="15.75" thickBot="1" x14ac:dyDescent="0.3">
      <c r="B11" s="77"/>
      <c r="C11" s="78"/>
      <c r="D11" s="78"/>
      <c r="E11" s="78"/>
      <c r="F11" s="78"/>
      <c r="G11" s="78"/>
      <c r="H11" s="79"/>
    </row>
    <row r="12" spans="2:8" ht="18" customHeight="1" x14ac:dyDescent="0.25">
      <c r="B12" s="80" t="s">
        <v>126</v>
      </c>
      <c r="C12" s="80"/>
      <c r="D12" s="80"/>
      <c r="E12" s="80"/>
      <c r="F12" s="80"/>
      <c r="G12" s="80"/>
      <c r="H12" s="80"/>
    </row>
    <row r="13" spans="2:8" ht="18" customHeight="1" x14ac:dyDescent="0.25">
      <c r="B13" s="81"/>
      <c r="C13" s="81"/>
      <c r="D13" s="81"/>
      <c r="E13" s="81"/>
      <c r="F13" s="81"/>
      <c r="G13" s="81"/>
      <c r="H13" s="81"/>
    </row>
    <row r="14" spans="2:8" ht="18" customHeight="1" x14ac:dyDescent="0.25">
      <c r="B14" s="81"/>
      <c r="C14" s="81"/>
      <c r="D14" s="81"/>
      <c r="E14" s="81"/>
      <c r="F14" s="81"/>
      <c r="G14" s="81"/>
      <c r="H14" s="81"/>
    </row>
    <row r="15" spans="2:8" ht="18" customHeight="1" x14ac:dyDescent="0.25">
      <c r="B15" s="81"/>
      <c r="C15" s="81"/>
      <c r="D15" s="81"/>
      <c r="E15" s="81"/>
      <c r="F15" s="81"/>
      <c r="G15" s="81"/>
      <c r="H15" s="81"/>
    </row>
    <row r="16" spans="2:8" ht="18" customHeight="1" x14ac:dyDescent="0.25"/>
    <row r="18" spans="3:10" ht="18" customHeight="1" x14ac:dyDescent="0.25">
      <c r="C18" s="87" t="s">
        <v>84</v>
      </c>
      <c r="D18" s="88"/>
      <c r="E18" s="87" t="s">
        <v>85</v>
      </c>
      <c r="F18" s="89"/>
    </row>
    <row r="19" spans="3:10" ht="18.75" x14ac:dyDescent="0.3">
      <c r="C19" s="82" t="s">
        <v>91</v>
      </c>
      <c r="D19" s="84"/>
      <c r="E19" s="82">
        <v>2023</v>
      </c>
      <c r="F19" s="84"/>
    </row>
    <row r="20" spans="3:10" ht="18" x14ac:dyDescent="0.25">
      <c r="C20" s="85" t="s">
        <v>121</v>
      </c>
      <c r="D20" s="86"/>
      <c r="E20" s="86"/>
      <c r="F20" s="86"/>
    </row>
    <row r="21" spans="3:10" ht="18.75" x14ac:dyDescent="0.3">
      <c r="C21" s="82">
        <v>30</v>
      </c>
      <c r="D21" s="83"/>
      <c r="E21" s="83"/>
      <c r="F21" s="84"/>
    </row>
    <row r="23" spans="3:10" ht="15" customHeight="1" x14ac:dyDescent="0.25">
      <c r="C23" s="73" t="str">
        <f>IF(C21=0,"Sorry the Spreadsheet cannot go that far in the future, Please select the current Year", "")</f>
        <v/>
      </c>
      <c r="D23" s="73"/>
      <c r="E23" s="73"/>
      <c r="F23" s="73"/>
      <c r="G23" s="73"/>
      <c r="H23" s="73"/>
      <c r="I23" s="73"/>
      <c r="J23" s="73"/>
    </row>
    <row r="24" spans="3:10" ht="15.75" customHeight="1" x14ac:dyDescent="0.25">
      <c r="C24" s="73"/>
      <c r="D24" s="73"/>
      <c r="E24" s="73"/>
      <c r="F24" s="73"/>
      <c r="G24" s="73"/>
      <c r="H24" s="73"/>
      <c r="I24" s="73"/>
      <c r="J24" s="73"/>
    </row>
    <row r="25" spans="3:10" ht="15" customHeight="1" x14ac:dyDescent="0.25">
      <c r="C25" s="73"/>
      <c r="D25" s="73"/>
      <c r="E25" s="73"/>
      <c r="F25" s="73"/>
      <c r="G25" s="73"/>
      <c r="H25" s="73"/>
      <c r="I25" s="73"/>
      <c r="J25" s="73"/>
    </row>
    <row r="26" spans="3:10" ht="15.75" customHeight="1" x14ac:dyDescent="0.25">
      <c r="C26" s="73"/>
      <c r="D26" s="73"/>
      <c r="E26" s="73"/>
      <c r="F26" s="73"/>
      <c r="G26" s="73"/>
      <c r="H26" s="73"/>
      <c r="I26" s="73"/>
      <c r="J26" s="73"/>
    </row>
    <row r="27" spans="3:10" x14ac:dyDescent="0.25">
      <c r="C27" s="73"/>
      <c r="D27" s="73"/>
      <c r="E27" s="73"/>
      <c r="F27" s="73"/>
      <c r="G27" s="73"/>
      <c r="H27" s="73"/>
      <c r="I27" s="73"/>
      <c r="J27" s="73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23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O90" sqref="O9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7</v>
      </c>
      <c r="O3" s="16"/>
    </row>
    <row r="4" spans="1:48" x14ac:dyDescent="0.25">
      <c r="L4" s="13"/>
      <c r="M4" s="4" t="s">
        <v>3</v>
      </c>
      <c r="N4" s="4" t="s">
        <v>8</v>
      </c>
      <c r="O4" s="16"/>
    </row>
    <row r="5" spans="1:48" x14ac:dyDescent="0.25">
      <c r="L5" s="14"/>
      <c r="M5" s="4" t="s">
        <v>4</v>
      </c>
      <c r="N5" s="4" t="s">
        <v>9</v>
      </c>
      <c r="O5" s="16"/>
    </row>
    <row r="6" spans="1:48" x14ac:dyDescent="0.25">
      <c r="L6" s="14"/>
      <c r="M6" s="4" t="s">
        <v>5</v>
      </c>
      <c r="N6" s="4" t="s">
        <v>10</v>
      </c>
      <c r="O6" s="16"/>
    </row>
    <row r="7" spans="1:48" ht="18" customHeight="1" thickBot="1" x14ac:dyDescent="0.3">
      <c r="L7" s="14"/>
      <c r="M7" s="4" t="s">
        <v>36</v>
      </c>
      <c r="N7" s="4" t="s">
        <v>11</v>
      </c>
      <c r="O7" s="16"/>
    </row>
    <row r="8" spans="1:48" ht="15.75" customHeight="1" x14ac:dyDescent="0.25">
      <c r="B8" s="74" t="s">
        <v>113</v>
      </c>
      <c r="C8" s="75"/>
      <c r="D8" s="75"/>
      <c r="E8" s="75"/>
      <c r="F8" s="75"/>
      <c r="G8" s="75"/>
      <c r="H8" s="76"/>
      <c r="M8" s="16"/>
      <c r="N8" s="16"/>
      <c r="O8" s="16"/>
    </row>
    <row r="9" spans="1:48" ht="15.75" customHeight="1" thickBot="1" x14ac:dyDescent="0.3">
      <c r="B9" s="77"/>
      <c r="C9" s="78"/>
      <c r="D9" s="78"/>
      <c r="E9" s="78"/>
      <c r="F9" s="78"/>
      <c r="G9" s="78"/>
      <c r="H9" s="79"/>
    </row>
    <row r="10" spans="1:48" ht="15" customHeight="1" x14ac:dyDescent="0.25">
      <c r="B10" s="95" t="s">
        <v>107</v>
      </c>
      <c r="C10" s="95"/>
      <c r="D10" s="95"/>
      <c r="E10" s="95"/>
      <c r="F10" s="95"/>
      <c r="G10" s="95"/>
      <c r="H10" s="95"/>
      <c r="J10" s="95" t="s">
        <v>108</v>
      </c>
      <c r="K10" s="95"/>
      <c r="L10" s="95"/>
      <c r="M10" s="95"/>
      <c r="N10" s="95"/>
      <c r="O10" s="95"/>
      <c r="P10" s="95"/>
      <c r="R10" s="95" t="s">
        <v>109</v>
      </c>
      <c r="S10" s="95"/>
      <c r="T10" s="95"/>
      <c r="U10" s="95"/>
      <c r="V10" s="95"/>
      <c r="W10" s="95"/>
      <c r="X10" s="95"/>
      <c r="Z10" s="95" t="s">
        <v>110</v>
      </c>
      <c r="AA10" s="95"/>
      <c r="AB10" s="95"/>
      <c r="AC10" s="95"/>
      <c r="AD10" s="95"/>
      <c r="AE10" s="95"/>
      <c r="AF10" s="95"/>
      <c r="AH10" s="95" t="s">
        <v>111</v>
      </c>
      <c r="AI10" s="95"/>
      <c r="AJ10" s="95"/>
      <c r="AK10" s="95"/>
      <c r="AL10" s="95"/>
      <c r="AM10" s="95"/>
      <c r="AN10" s="95"/>
      <c r="AP10" s="95" t="s">
        <v>112</v>
      </c>
      <c r="AQ10" s="95"/>
      <c r="AR10" s="95"/>
      <c r="AS10" s="95"/>
      <c r="AT10" s="95"/>
      <c r="AU10" s="95"/>
      <c r="AV10" s="95"/>
    </row>
    <row r="11" spans="1:48" ht="15" customHeight="1" x14ac:dyDescent="0.25">
      <c r="B11" s="89"/>
      <c r="C11" s="89"/>
      <c r="D11" s="89"/>
      <c r="E11" s="89"/>
      <c r="F11" s="89"/>
      <c r="G11" s="89"/>
      <c r="H11" s="89"/>
      <c r="J11" s="89"/>
      <c r="K11" s="89"/>
      <c r="L11" s="89"/>
      <c r="M11" s="89"/>
      <c r="N11" s="89"/>
      <c r="O11" s="89"/>
      <c r="P11" s="89"/>
      <c r="R11" s="89"/>
      <c r="S11" s="89"/>
      <c r="T11" s="89"/>
      <c r="U11" s="89"/>
      <c r="V11" s="89"/>
      <c r="W11" s="89"/>
      <c r="X11" s="89"/>
      <c r="Z11" s="89"/>
      <c r="AA11" s="89"/>
      <c r="AB11" s="89"/>
      <c r="AC11" s="89"/>
      <c r="AD11" s="89"/>
      <c r="AE11" s="89"/>
      <c r="AF11" s="89"/>
      <c r="AH11" s="89"/>
      <c r="AI11" s="89"/>
      <c r="AJ11" s="89"/>
      <c r="AK11" s="89"/>
      <c r="AL11" s="89"/>
      <c r="AM11" s="89"/>
      <c r="AN11" s="89"/>
      <c r="AP11" s="89"/>
      <c r="AQ11" s="89"/>
      <c r="AR11" s="89"/>
      <c r="AS11" s="89"/>
      <c r="AT11" s="89"/>
      <c r="AU11" s="89"/>
      <c r="AV11" s="89"/>
    </row>
    <row r="12" spans="1:48" ht="27.75" customHeight="1" x14ac:dyDescent="0.3">
      <c r="B12" s="3" t="s">
        <v>6</v>
      </c>
      <c r="C12" s="92" t="s">
        <v>81</v>
      </c>
      <c r="D12" s="93"/>
      <c r="E12" s="93"/>
      <c r="F12" s="93"/>
      <c r="G12" s="93"/>
      <c r="H12" s="94"/>
      <c r="J12" s="3" t="s">
        <v>12</v>
      </c>
      <c r="K12" s="92" t="s">
        <v>81</v>
      </c>
      <c r="L12" s="93"/>
      <c r="M12" s="93"/>
      <c r="N12" s="93"/>
      <c r="O12" s="93"/>
      <c r="P12" s="94"/>
      <c r="R12" s="15" t="s">
        <v>13</v>
      </c>
      <c r="S12" s="92" t="s">
        <v>81</v>
      </c>
      <c r="T12" s="93"/>
      <c r="U12" s="93"/>
      <c r="V12" s="93"/>
      <c r="W12" s="93"/>
      <c r="X12" s="94"/>
      <c r="Z12" s="15" t="s">
        <v>14</v>
      </c>
      <c r="AA12" s="92" t="s">
        <v>81</v>
      </c>
      <c r="AB12" s="93"/>
      <c r="AC12" s="93"/>
      <c r="AD12" s="93"/>
      <c r="AE12" s="93"/>
      <c r="AF12" s="94"/>
      <c r="AH12" s="15" t="s">
        <v>15</v>
      </c>
      <c r="AI12" s="92" t="s">
        <v>81</v>
      </c>
      <c r="AJ12" s="93"/>
      <c r="AK12" s="93"/>
      <c r="AL12" s="93"/>
      <c r="AM12" s="93"/>
      <c r="AN12" s="94"/>
      <c r="AP12" s="15" t="s">
        <v>16</v>
      </c>
      <c r="AQ12" s="92" t="s">
        <v>81</v>
      </c>
      <c r="AR12" s="93"/>
      <c r="AS12" s="93"/>
      <c r="AT12" s="93"/>
      <c r="AU12" s="93"/>
      <c r="AV12" s="94"/>
    </row>
    <row r="13" spans="1:48" ht="27.75" customHeight="1" x14ac:dyDescent="0.3">
      <c r="B13" s="3"/>
      <c r="C13" s="30" t="s">
        <v>78</v>
      </c>
      <c r="D13" s="30" t="s">
        <v>52</v>
      </c>
      <c r="E13" s="30" t="s">
        <v>78</v>
      </c>
      <c r="F13" s="30" t="s">
        <v>52</v>
      </c>
      <c r="G13" s="30" t="s">
        <v>78</v>
      </c>
      <c r="H13" s="30" t="s">
        <v>52</v>
      </c>
      <c r="J13" s="3"/>
      <c r="K13" s="30" t="s">
        <v>78</v>
      </c>
      <c r="L13" s="30" t="s">
        <v>52</v>
      </c>
      <c r="M13" s="30" t="s">
        <v>78</v>
      </c>
      <c r="N13" s="30" t="s">
        <v>52</v>
      </c>
      <c r="O13" s="30" t="s">
        <v>78</v>
      </c>
      <c r="P13" s="30" t="s">
        <v>52</v>
      </c>
      <c r="R13" s="3"/>
      <c r="S13" s="30" t="s">
        <v>78</v>
      </c>
      <c r="T13" s="30" t="s">
        <v>52</v>
      </c>
      <c r="U13" s="30" t="s">
        <v>78</v>
      </c>
      <c r="V13" s="30" t="s">
        <v>52</v>
      </c>
      <c r="W13" s="30" t="s">
        <v>78</v>
      </c>
      <c r="X13" s="30" t="s">
        <v>52</v>
      </c>
      <c r="Z13" s="3"/>
      <c r="AA13" s="30" t="s">
        <v>78</v>
      </c>
      <c r="AB13" s="30" t="s">
        <v>52</v>
      </c>
      <c r="AC13" s="30" t="s">
        <v>78</v>
      </c>
      <c r="AD13" s="30" t="s">
        <v>52</v>
      </c>
      <c r="AE13" s="30" t="s">
        <v>78</v>
      </c>
      <c r="AF13" s="30" t="s">
        <v>52</v>
      </c>
      <c r="AH13" s="3"/>
      <c r="AI13" s="30" t="s">
        <v>78</v>
      </c>
      <c r="AJ13" s="30" t="s">
        <v>52</v>
      </c>
      <c r="AK13" s="30" t="s">
        <v>78</v>
      </c>
      <c r="AL13" s="30" t="s">
        <v>52</v>
      </c>
      <c r="AM13" s="30" t="s">
        <v>78</v>
      </c>
      <c r="AN13" s="30" t="s">
        <v>52</v>
      </c>
      <c r="AP13" s="3"/>
      <c r="AQ13" s="30" t="s">
        <v>78</v>
      </c>
      <c r="AR13" s="30" t="s">
        <v>52</v>
      </c>
      <c r="AS13" s="30" t="s">
        <v>78</v>
      </c>
      <c r="AT13" s="30" t="s">
        <v>52</v>
      </c>
      <c r="AU13" s="30" t="s">
        <v>78</v>
      </c>
      <c r="AV13" s="30" t="s">
        <v>52</v>
      </c>
    </row>
    <row r="14" spans="1:48" x14ac:dyDescent="0.25">
      <c r="B14" s="33" t="s">
        <v>0</v>
      </c>
      <c r="C14" s="90" t="s">
        <v>79</v>
      </c>
      <c r="D14" s="91"/>
      <c r="E14" s="90" t="s">
        <v>80</v>
      </c>
      <c r="F14" s="91"/>
      <c r="G14" s="90" t="s">
        <v>42</v>
      </c>
      <c r="H14" s="91"/>
      <c r="I14" s="34"/>
      <c r="J14" s="33" t="s">
        <v>0</v>
      </c>
      <c r="K14" s="90" t="s">
        <v>79</v>
      </c>
      <c r="L14" s="91"/>
      <c r="M14" s="90" t="s">
        <v>80</v>
      </c>
      <c r="N14" s="91"/>
      <c r="O14" s="90" t="s">
        <v>42</v>
      </c>
      <c r="P14" s="91"/>
      <c r="R14" s="33" t="s">
        <v>0</v>
      </c>
      <c r="S14" s="90" t="s">
        <v>79</v>
      </c>
      <c r="T14" s="91"/>
      <c r="U14" s="90" t="s">
        <v>80</v>
      </c>
      <c r="V14" s="91"/>
      <c r="W14" s="90" t="s">
        <v>42</v>
      </c>
      <c r="X14" s="91"/>
      <c r="Z14" s="33" t="s">
        <v>0</v>
      </c>
      <c r="AA14" s="90" t="s">
        <v>79</v>
      </c>
      <c r="AB14" s="91"/>
      <c r="AC14" s="90" t="s">
        <v>80</v>
      </c>
      <c r="AD14" s="91"/>
      <c r="AE14" s="90" t="s">
        <v>42</v>
      </c>
      <c r="AF14" s="91"/>
      <c r="AH14" s="33" t="s">
        <v>0</v>
      </c>
      <c r="AI14" s="90" t="s">
        <v>79</v>
      </c>
      <c r="AJ14" s="91"/>
      <c r="AK14" s="90" t="s">
        <v>80</v>
      </c>
      <c r="AL14" s="91"/>
      <c r="AM14" s="90" t="s">
        <v>42</v>
      </c>
      <c r="AN14" s="91"/>
      <c r="AP14" s="33" t="s">
        <v>0</v>
      </c>
      <c r="AQ14" s="90" t="s">
        <v>79</v>
      </c>
      <c r="AR14" s="91"/>
      <c r="AS14" s="90" t="s">
        <v>80</v>
      </c>
      <c r="AT14" s="91"/>
      <c r="AU14" s="90" t="s">
        <v>42</v>
      </c>
      <c r="AV14" s="91"/>
    </row>
    <row r="15" spans="1:48" x14ac:dyDescent="0.25">
      <c r="A15">
        <v>1</v>
      </c>
      <c r="B15" s="40">
        <f>VLOOKUP($A15,'Date Reference'!$K$6:$L$36,2,FALSE)</f>
        <v>45017</v>
      </c>
      <c r="C15" s="64">
        <v>15</v>
      </c>
      <c r="D15" s="63">
        <v>22.5</v>
      </c>
      <c r="E15" s="64">
        <v>15</v>
      </c>
      <c r="F15" s="63">
        <v>30</v>
      </c>
      <c r="G15" s="63">
        <v>20</v>
      </c>
      <c r="H15" s="65">
        <v>10</v>
      </c>
      <c r="J15" s="40">
        <f>VLOOKUP($A15,'Date Reference'!$K$6:$L$36,2,FALSE)</f>
        <v>45017</v>
      </c>
      <c r="K15" s="63">
        <v>22.5</v>
      </c>
      <c r="L15" s="64">
        <v>30</v>
      </c>
      <c r="M15" s="63">
        <v>22.5</v>
      </c>
      <c r="N15" s="64">
        <v>37.5</v>
      </c>
      <c r="O15" s="63">
        <v>20</v>
      </c>
      <c r="P15" s="63">
        <v>30</v>
      </c>
      <c r="R15" s="40">
        <f>VLOOKUP($A15,'Date Reference'!$K$6:$L$36,2,FALSE)</f>
        <v>45017</v>
      </c>
      <c r="S15" s="63">
        <v>30</v>
      </c>
      <c r="T15" s="64">
        <v>15</v>
      </c>
      <c r="U15" s="63">
        <v>22.5</v>
      </c>
      <c r="V15" s="64">
        <v>22.5</v>
      </c>
      <c r="W15" s="63">
        <v>20</v>
      </c>
      <c r="X15" s="63">
        <v>20</v>
      </c>
      <c r="Y15" s="62"/>
      <c r="Z15" s="60">
        <f>VLOOKUP($A15,'Date Reference'!$K$6:$L$36,2,FALSE)</f>
        <v>45017</v>
      </c>
      <c r="AA15" s="64">
        <v>15</v>
      </c>
      <c r="AB15" s="63">
        <v>30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45017</v>
      </c>
      <c r="AI15" s="64">
        <v>15</v>
      </c>
      <c r="AJ15" s="63">
        <v>30</v>
      </c>
      <c r="AK15" s="64">
        <v>15</v>
      </c>
      <c r="AL15" s="63">
        <v>30</v>
      </c>
      <c r="AM15" s="63">
        <v>20</v>
      </c>
      <c r="AN15" s="63">
        <v>20</v>
      </c>
      <c r="AO15" s="62"/>
      <c r="AP15" s="60">
        <f>VLOOKUP($A15,'Date Reference'!$K$6:$L$36,2,FALSE)</f>
        <v>45017</v>
      </c>
      <c r="AQ15" s="63">
        <v>22.5</v>
      </c>
      <c r="AR15" s="63">
        <v>30</v>
      </c>
      <c r="AS15" s="63">
        <v>15</v>
      </c>
      <c r="AT15" s="63">
        <v>30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45018</v>
      </c>
      <c r="C16" s="64">
        <v>15</v>
      </c>
      <c r="D16" s="63">
        <v>22.5</v>
      </c>
      <c r="E16" s="64">
        <v>15</v>
      </c>
      <c r="F16" s="63">
        <v>30</v>
      </c>
      <c r="G16" s="63">
        <v>20</v>
      </c>
      <c r="H16" s="63">
        <v>20</v>
      </c>
      <c r="J16" s="40">
        <f>VLOOKUP($A16,'Date Reference'!$K$6:$L$36,2,FALSE)</f>
        <v>45018</v>
      </c>
      <c r="K16" s="63">
        <v>22.5</v>
      </c>
      <c r="L16" s="64">
        <v>30</v>
      </c>
      <c r="M16" s="63">
        <v>30</v>
      </c>
      <c r="N16" s="64">
        <v>22.5</v>
      </c>
      <c r="O16" s="63">
        <v>20</v>
      </c>
      <c r="P16" s="63">
        <v>30</v>
      </c>
      <c r="R16" s="40">
        <f>VLOOKUP($A16,'Date Reference'!$K$6:$L$36,2,FALSE)</f>
        <v>45018</v>
      </c>
      <c r="S16" s="63">
        <v>22.5</v>
      </c>
      <c r="T16" s="64">
        <v>22.5</v>
      </c>
      <c r="U16" s="63">
        <v>30</v>
      </c>
      <c r="V16" s="64">
        <v>15</v>
      </c>
      <c r="W16" s="63">
        <v>20</v>
      </c>
      <c r="X16" s="63">
        <v>20</v>
      </c>
      <c r="Y16" s="62"/>
      <c r="Z16" s="60">
        <f>VLOOKUP($A16,'Date Reference'!$K$6:$L$36,2,FALSE)</f>
        <v>45018</v>
      </c>
      <c r="AA16" s="64">
        <v>15</v>
      </c>
      <c r="AB16" s="63">
        <v>37.5</v>
      </c>
      <c r="AC16" s="64">
        <v>15</v>
      </c>
      <c r="AD16" s="63">
        <v>37.5</v>
      </c>
      <c r="AE16" s="63">
        <v>20</v>
      </c>
      <c r="AF16" s="63">
        <v>30</v>
      </c>
      <c r="AG16" s="62"/>
      <c r="AH16" s="60">
        <f>VLOOKUP($A16,'Date Reference'!$K$6:$L$36,2,FALSE)</f>
        <v>45018</v>
      </c>
      <c r="AI16" s="64">
        <v>22.5</v>
      </c>
      <c r="AJ16" s="63">
        <v>22.5</v>
      </c>
      <c r="AK16" s="64">
        <v>15</v>
      </c>
      <c r="AL16" s="63">
        <v>30</v>
      </c>
      <c r="AM16" s="63">
        <v>20</v>
      </c>
      <c r="AN16" s="63">
        <v>20</v>
      </c>
      <c r="AO16" s="62"/>
      <c r="AP16" s="60">
        <f>VLOOKUP($A16,'Date Reference'!$K$6:$L$36,2,FALSE)</f>
        <v>45018</v>
      </c>
      <c r="AQ16" s="63">
        <v>30</v>
      </c>
      <c r="AR16" s="63">
        <v>30</v>
      </c>
      <c r="AS16" s="63">
        <v>22.5</v>
      </c>
      <c r="AT16" s="63">
        <v>30</v>
      </c>
      <c r="AU16" s="63">
        <v>20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45019</v>
      </c>
      <c r="C17" s="64">
        <v>15</v>
      </c>
      <c r="D17" s="63">
        <v>22.5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45019</v>
      </c>
      <c r="K17" s="63">
        <v>15</v>
      </c>
      <c r="L17" s="64">
        <v>30</v>
      </c>
      <c r="M17" s="63">
        <v>15</v>
      </c>
      <c r="N17" s="64">
        <v>37.5</v>
      </c>
      <c r="O17" s="63">
        <v>20</v>
      </c>
      <c r="P17" s="63">
        <v>30</v>
      </c>
      <c r="R17" s="40">
        <f>VLOOKUP($A17,'Date Reference'!$K$6:$L$36,2,FALSE)</f>
        <v>45019</v>
      </c>
      <c r="S17" s="63">
        <v>22.5</v>
      </c>
      <c r="T17" s="64">
        <v>22.5</v>
      </c>
      <c r="U17" s="63">
        <v>22.5</v>
      </c>
      <c r="V17" s="64">
        <v>22.5</v>
      </c>
      <c r="W17" s="63">
        <v>30</v>
      </c>
      <c r="X17" s="63">
        <v>20</v>
      </c>
      <c r="Y17" s="62"/>
      <c r="Z17" s="60">
        <f>VLOOKUP($A17,'Date Reference'!$K$6:$L$36,2,FALSE)</f>
        <v>45019</v>
      </c>
      <c r="AA17" s="64">
        <v>15</v>
      </c>
      <c r="AB17" s="63">
        <v>37.5</v>
      </c>
      <c r="AC17" s="64">
        <v>15</v>
      </c>
      <c r="AD17" s="63">
        <v>30</v>
      </c>
      <c r="AE17" s="63">
        <v>20</v>
      </c>
      <c r="AF17" s="63">
        <v>30</v>
      </c>
      <c r="AG17" s="62"/>
      <c r="AH17" s="60">
        <f>VLOOKUP($A17,'Date Reference'!$K$6:$L$36,2,FALSE)</f>
        <v>45019</v>
      </c>
      <c r="AI17" s="64">
        <v>15</v>
      </c>
      <c r="AJ17" s="63">
        <v>30</v>
      </c>
      <c r="AK17" s="64">
        <v>15</v>
      </c>
      <c r="AL17" s="63">
        <v>45</v>
      </c>
      <c r="AM17" s="63">
        <v>20</v>
      </c>
      <c r="AN17" s="63">
        <v>40</v>
      </c>
      <c r="AO17" s="62"/>
      <c r="AP17" s="60">
        <f>VLOOKUP($A17,'Date Reference'!$K$6:$L$36,2,FALSE)</f>
        <v>45019</v>
      </c>
      <c r="AQ17" s="63">
        <v>22.5</v>
      </c>
      <c r="AR17" s="63">
        <v>15</v>
      </c>
      <c r="AS17" s="63">
        <v>22.5</v>
      </c>
      <c r="AT17" s="63">
        <v>22.5</v>
      </c>
      <c r="AU17" s="63">
        <v>20</v>
      </c>
      <c r="AV17" s="63">
        <v>20</v>
      </c>
    </row>
    <row r="18" spans="1:48" x14ac:dyDescent="0.25">
      <c r="A18">
        <v>4</v>
      </c>
      <c r="B18" s="40">
        <f>VLOOKUP($A18,'Date Reference'!$K$6:$L$36,2,FALSE)</f>
        <v>45020</v>
      </c>
      <c r="C18" s="64">
        <v>15</v>
      </c>
      <c r="D18" s="63">
        <v>22.5</v>
      </c>
      <c r="E18" s="64">
        <v>15</v>
      </c>
      <c r="F18" s="65">
        <v>22.5</v>
      </c>
      <c r="G18" s="63">
        <v>20</v>
      </c>
      <c r="H18" s="63">
        <v>20</v>
      </c>
      <c r="J18" s="40">
        <f>VLOOKUP($A18,'Date Reference'!$K$6:$L$36,2,FALSE)</f>
        <v>45020</v>
      </c>
      <c r="K18" s="63">
        <v>15</v>
      </c>
      <c r="L18" s="64">
        <v>30</v>
      </c>
      <c r="M18" s="63">
        <v>22.5</v>
      </c>
      <c r="N18" s="64">
        <v>30</v>
      </c>
      <c r="O18" s="63">
        <v>20</v>
      </c>
      <c r="P18" s="63">
        <v>30</v>
      </c>
      <c r="R18" s="40">
        <f>VLOOKUP($A18,'Date Reference'!$K$6:$L$36,2,FALSE)</f>
        <v>45020</v>
      </c>
      <c r="S18" s="63">
        <v>22.5</v>
      </c>
      <c r="T18" s="64">
        <v>22.5</v>
      </c>
      <c r="U18" s="63">
        <v>22.5</v>
      </c>
      <c r="V18" s="64">
        <v>22.5</v>
      </c>
      <c r="W18" s="63">
        <v>30</v>
      </c>
      <c r="X18" s="63">
        <v>20</v>
      </c>
      <c r="Y18" s="62"/>
      <c r="Z18" s="60">
        <f>VLOOKUP($A18,'Date Reference'!$K$6:$L$36,2,FALSE)</f>
        <v>45020</v>
      </c>
      <c r="AA18" s="64">
        <v>15</v>
      </c>
      <c r="AB18" s="63">
        <v>37.5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45020</v>
      </c>
      <c r="AI18" s="64">
        <v>15</v>
      </c>
      <c r="AJ18" s="63">
        <v>30</v>
      </c>
      <c r="AK18" s="64">
        <v>15</v>
      </c>
      <c r="AL18" s="63">
        <v>45</v>
      </c>
      <c r="AM18" s="63">
        <v>20</v>
      </c>
      <c r="AN18" s="63">
        <v>40</v>
      </c>
      <c r="AO18" s="62"/>
      <c r="AP18" s="60">
        <f>VLOOKUP($A18,'Date Reference'!$K$6:$L$36,2,FALSE)</f>
        <v>45020</v>
      </c>
      <c r="AQ18" s="63">
        <v>15</v>
      </c>
      <c r="AR18" s="63">
        <v>30</v>
      </c>
      <c r="AS18" s="63">
        <v>15</v>
      </c>
      <c r="AT18" s="63">
        <v>30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45021</v>
      </c>
      <c r="C19" s="63">
        <v>15</v>
      </c>
      <c r="D19" s="63">
        <v>22.5</v>
      </c>
      <c r="E19" s="63">
        <v>15</v>
      </c>
      <c r="F19" s="63">
        <v>30</v>
      </c>
      <c r="G19" s="63">
        <v>20</v>
      </c>
      <c r="H19" s="63">
        <v>20</v>
      </c>
      <c r="J19" s="40">
        <f>VLOOKUP($A19,'Date Reference'!$K$6:$L$36,2,FALSE)</f>
        <v>45021</v>
      </c>
      <c r="K19" s="63">
        <v>15</v>
      </c>
      <c r="L19" s="63">
        <v>45</v>
      </c>
      <c r="M19" s="63">
        <v>15</v>
      </c>
      <c r="N19" s="63">
        <v>45</v>
      </c>
      <c r="O19" s="63">
        <v>30</v>
      </c>
      <c r="P19" s="63">
        <v>30</v>
      </c>
      <c r="R19" s="40">
        <f>VLOOKUP($A19,'Date Reference'!$K$6:$L$36,2,FALSE)</f>
        <v>45021</v>
      </c>
      <c r="S19" s="63">
        <v>30</v>
      </c>
      <c r="T19" s="63">
        <v>22.5</v>
      </c>
      <c r="U19" s="63">
        <v>22.5</v>
      </c>
      <c r="V19" s="63">
        <v>22.5</v>
      </c>
      <c r="W19" s="63">
        <v>30</v>
      </c>
      <c r="X19" s="63">
        <v>20</v>
      </c>
      <c r="Y19" s="62"/>
      <c r="Z19" s="60">
        <f>VLOOKUP($A19,'Date Reference'!$K$6:$L$36,2,FALSE)</f>
        <v>45021</v>
      </c>
      <c r="AA19" s="63">
        <v>15</v>
      </c>
      <c r="AB19" s="63">
        <v>30</v>
      </c>
      <c r="AC19" s="63">
        <v>15</v>
      </c>
      <c r="AD19" s="63">
        <v>30</v>
      </c>
      <c r="AE19" s="63">
        <v>20</v>
      </c>
      <c r="AF19" s="63">
        <v>20</v>
      </c>
      <c r="AG19" s="62"/>
      <c r="AH19" s="60">
        <f>VLOOKUP($A19,'Date Reference'!$K$6:$L$36,2,FALSE)</f>
        <v>45021</v>
      </c>
      <c r="AI19" s="63">
        <v>15</v>
      </c>
      <c r="AJ19" s="63">
        <v>45</v>
      </c>
      <c r="AK19" s="63">
        <v>15</v>
      </c>
      <c r="AL19" s="63">
        <v>45</v>
      </c>
      <c r="AM19" s="63">
        <v>30</v>
      </c>
      <c r="AN19" s="63">
        <v>30</v>
      </c>
      <c r="AO19" s="62"/>
      <c r="AP19" s="60">
        <f>VLOOKUP($A19,'Date Reference'!$K$6:$L$36,2,FALSE)</f>
        <v>45021</v>
      </c>
      <c r="AQ19" s="63">
        <v>22.5</v>
      </c>
      <c r="AR19" s="63">
        <v>22.5</v>
      </c>
      <c r="AS19" s="63">
        <v>22.5</v>
      </c>
      <c r="AT19" s="63">
        <v>30</v>
      </c>
      <c r="AU19" s="63">
        <v>20</v>
      </c>
      <c r="AV19" s="63">
        <v>20</v>
      </c>
    </row>
    <row r="20" spans="1:48" x14ac:dyDescent="0.25">
      <c r="A20">
        <v>6</v>
      </c>
      <c r="B20" s="40">
        <f>VLOOKUP($A20,'Date Reference'!$K$6:$L$36,2,FALSE)</f>
        <v>45022</v>
      </c>
      <c r="C20" s="63">
        <v>15</v>
      </c>
      <c r="D20" s="63">
        <v>30</v>
      </c>
      <c r="E20" s="63">
        <v>15</v>
      </c>
      <c r="F20" s="63">
        <v>30</v>
      </c>
      <c r="G20" s="63">
        <v>20</v>
      </c>
      <c r="H20" s="63">
        <v>20</v>
      </c>
      <c r="J20" s="40">
        <f>VLOOKUP($A20,'Date Reference'!$K$6:$L$36,2,FALSE)</f>
        <v>45022</v>
      </c>
      <c r="K20" s="63">
        <v>22.5</v>
      </c>
      <c r="L20" s="63">
        <v>30</v>
      </c>
      <c r="M20" s="63">
        <v>22.5</v>
      </c>
      <c r="N20" s="63">
        <v>30</v>
      </c>
      <c r="O20" s="63">
        <v>20</v>
      </c>
      <c r="P20" s="63">
        <v>30</v>
      </c>
      <c r="R20" s="40">
        <f>VLOOKUP($A20,'Date Reference'!$K$6:$L$36,2,FALSE)</f>
        <v>45022</v>
      </c>
      <c r="S20" s="63">
        <v>22.5</v>
      </c>
      <c r="T20" s="63">
        <v>37.5</v>
      </c>
      <c r="U20" s="63">
        <v>22.5</v>
      </c>
      <c r="V20" s="63">
        <v>30</v>
      </c>
      <c r="W20" s="63">
        <v>30</v>
      </c>
      <c r="X20" s="63">
        <v>20</v>
      </c>
      <c r="Y20" s="62"/>
      <c r="Z20" s="60">
        <f>VLOOKUP($A20,'Date Reference'!$K$6:$L$36,2,FALSE)</f>
        <v>45022</v>
      </c>
      <c r="AA20" s="63">
        <v>15</v>
      </c>
      <c r="AB20" s="63">
        <v>30</v>
      </c>
      <c r="AC20" s="63">
        <v>15</v>
      </c>
      <c r="AD20" s="63">
        <v>37.5</v>
      </c>
      <c r="AE20" s="63">
        <v>20</v>
      </c>
      <c r="AF20" s="63">
        <v>20</v>
      </c>
      <c r="AG20" s="62"/>
      <c r="AH20" s="60">
        <f>VLOOKUP($A20,'Date Reference'!$K$6:$L$36,2,FALSE)</f>
        <v>45022</v>
      </c>
      <c r="AI20" s="63">
        <v>15</v>
      </c>
      <c r="AJ20" s="63">
        <v>45</v>
      </c>
      <c r="AK20" s="63">
        <v>15</v>
      </c>
      <c r="AL20" s="63">
        <v>45</v>
      </c>
      <c r="AM20" s="63">
        <v>20</v>
      </c>
      <c r="AN20" s="63">
        <v>40</v>
      </c>
      <c r="AO20" s="62"/>
      <c r="AP20" s="60">
        <f>VLOOKUP($A20,'Date Reference'!$K$6:$L$36,2,FALSE)</f>
        <v>45022</v>
      </c>
      <c r="AQ20" s="63">
        <v>22.5</v>
      </c>
      <c r="AR20" s="63">
        <v>30</v>
      </c>
      <c r="AS20" s="63">
        <v>22.5</v>
      </c>
      <c r="AT20" s="63">
        <v>22.5</v>
      </c>
      <c r="AU20" s="63">
        <v>20</v>
      </c>
      <c r="AV20" s="63">
        <v>20</v>
      </c>
    </row>
    <row r="21" spans="1:48" x14ac:dyDescent="0.25">
      <c r="A21">
        <v>7</v>
      </c>
      <c r="B21" s="40">
        <f>VLOOKUP($A21,'Date Reference'!$K$6:$L$36,2,FALSE)</f>
        <v>45023</v>
      </c>
      <c r="C21" s="63">
        <v>15</v>
      </c>
      <c r="D21" s="63">
        <v>22.5</v>
      </c>
      <c r="E21" s="63">
        <v>15</v>
      </c>
      <c r="F21" s="63">
        <v>30</v>
      </c>
      <c r="G21" s="63">
        <v>20</v>
      </c>
      <c r="H21" s="63">
        <v>20</v>
      </c>
      <c r="J21" s="40">
        <f>VLOOKUP($A21,'Date Reference'!$K$6:$L$36,2,FALSE)</f>
        <v>45023</v>
      </c>
      <c r="K21" s="63">
        <v>30</v>
      </c>
      <c r="L21" s="63">
        <v>30</v>
      </c>
      <c r="M21" s="63">
        <v>22.5</v>
      </c>
      <c r="N21" s="63">
        <v>30</v>
      </c>
      <c r="O21" s="63">
        <v>20</v>
      </c>
      <c r="P21" s="63">
        <v>30</v>
      </c>
      <c r="R21" s="40">
        <f>VLOOKUP($A21,'Date Reference'!$K$6:$L$36,2,FALSE)</f>
        <v>45023</v>
      </c>
      <c r="S21" s="63">
        <v>22.5</v>
      </c>
      <c r="T21" s="63">
        <v>22.5</v>
      </c>
      <c r="U21" s="63">
        <v>22.5</v>
      </c>
      <c r="V21" s="63">
        <v>22.5</v>
      </c>
      <c r="W21" s="63">
        <v>20</v>
      </c>
      <c r="X21" s="63">
        <v>20</v>
      </c>
      <c r="Y21" s="62"/>
      <c r="Z21" s="60">
        <f>VLOOKUP($A21,'Date Reference'!$K$6:$L$36,2,FALSE)</f>
        <v>45023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20</v>
      </c>
      <c r="AG21" s="62"/>
      <c r="AH21" s="60">
        <f>VLOOKUP($A21,'Date Reference'!$K$6:$L$36,2,FALSE)</f>
        <v>45023</v>
      </c>
      <c r="AI21" s="63">
        <v>15</v>
      </c>
      <c r="AJ21" s="63">
        <v>30</v>
      </c>
      <c r="AK21" s="63">
        <v>15</v>
      </c>
      <c r="AL21" s="63">
        <v>45</v>
      </c>
      <c r="AM21" s="63">
        <v>30</v>
      </c>
      <c r="AN21" s="63">
        <v>30</v>
      </c>
      <c r="AO21" s="62"/>
      <c r="AP21" s="60">
        <f>VLOOKUP($A21,'Date Reference'!$K$6:$L$36,2,FALSE)</f>
        <v>45023</v>
      </c>
      <c r="AQ21" s="63">
        <v>22.5</v>
      </c>
      <c r="AR21" s="63">
        <v>22.5</v>
      </c>
      <c r="AS21" s="63">
        <v>22.5</v>
      </c>
      <c r="AT21" s="63">
        <v>22.5</v>
      </c>
      <c r="AU21" s="63">
        <v>20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45024</v>
      </c>
      <c r="C22" s="63">
        <v>15</v>
      </c>
      <c r="D22" s="63">
        <v>22.5</v>
      </c>
      <c r="E22" s="63">
        <v>15</v>
      </c>
      <c r="F22" s="63">
        <v>30</v>
      </c>
      <c r="G22" s="63">
        <v>20</v>
      </c>
      <c r="H22" s="63">
        <v>20</v>
      </c>
      <c r="J22" s="40">
        <f>VLOOKUP($A22,'Date Reference'!$K$6:$L$36,2,FALSE)</f>
        <v>45024</v>
      </c>
      <c r="K22" s="63">
        <v>22.5</v>
      </c>
      <c r="L22" s="63">
        <v>30</v>
      </c>
      <c r="M22" s="63">
        <v>22.5</v>
      </c>
      <c r="N22" s="63">
        <v>30</v>
      </c>
      <c r="O22" s="63">
        <v>20</v>
      </c>
      <c r="P22" s="63">
        <v>30</v>
      </c>
      <c r="R22" s="40">
        <f>VLOOKUP($A22,'Date Reference'!$K$6:$L$36,2,FALSE)</f>
        <v>45024</v>
      </c>
      <c r="S22" s="63">
        <v>22.5</v>
      </c>
      <c r="T22" s="63">
        <v>22.5</v>
      </c>
      <c r="U22" s="63">
        <v>22.5</v>
      </c>
      <c r="V22" s="63">
        <v>22.5</v>
      </c>
      <c r="W22" s="63">
        <v>20</v>
      </c>
      <c r="X22" s="63">
        <v>20</v>
      </c>
      <c r="Y22" s="62"/>
      <c r="Z22" s="60">
        <f>VLOOKUP($A22,'Date Reference'!$K$6:$L$36,2,FALSE)</f>
        <v>45024</v>
      </c>
      <c r="AA22" s="63">
        <v>15</v>
      </c>
      <c r="AB22" s="63">
        <v>30</v>
      </c>
      <c r="AC22" s="63">
        <v>15</v>
      </c>
      <c r="AD22" s="63">
        <v>30</v>
      </c>
      <c r="AE22" s="63">
        <v>20</v>
      </c>
      <c r="AF22" s="63">
        <v>20</v>
      </c>
      <c r="AG22" s="62"/>
      <c r="AH22" s="60">
        <f>VLOOKUP($A22,'Date Reference'!$K$6:$L$36,2,FALSE)</f>
        <v>45024</v>
      </c>
      <c r="AI22" s="63">
        <v>15</v>
      </c>
      <c r="AJ22" s="63">
        <v>45</v>
      </c>
      <c r="AK22" s="63">
        <v>15</v>
      </c>
      <c r="AL22" s="63">
        <v>45</v>
      </c>
      <c r="AM22" s="63">
        <v>20</v>
      </c>
      <c r="AN22" s="63">
        <v>40</v>
      </c>
      <c r="AO22" s="62"/>
      <c r="AP22" s="60">
        <f>VLOOKUP($A22,'Date Reference'!$K$6:$L$36,2,FALSE)</f>
        <v>45024</v>
      </c>
      <c r="AQ22" s="63">
        <v>22.5</v>
      </c>
      <c r="AR22" s="63">
        <v>22.5</v>
      </c>
      <c r="AS22" s="63">
        <v>22.5</v>
      </c>
      <c r="AT22" s="63">
        <v>22.5</v>
      </c>
      <c r="AU22" s="63">
        <v>20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45025</v>
      </c>
      <c r="C23" s="63">
        <v>15</v>
      </c>
      <c r="D23" s="63">
        <v>22.5</v>
      </c>
      <c r="E23" s="63">
        <v>15</v>
      </c>
      <c r="F23" s="63">
        <v>30</v>
      </c>
      <c r="G23" s="63">
        <v>20</v>
      </c>
      <c r="H23" s="63">
        <v>20</v>
      </c>
      <c r="J23" s="40">
        <f>VLOOKUP($A23,'Date Reference'!$K$6:$L$36,2,FALSE)</f>
        <v>45025</v>
      </c>
      <c r="K23" s="63">
        <v>22.5</v>
      </c>
      <c r="L23" s="63">
        <v>30</v>
      </c>
      <c r="M23" s="63">
        <v>22.5</v>
      </c>
      <c r="N23" s="63">
        <v>30</v>
      </c>
      <c r="O23" s="63">
        <v>20</v>
      </c>
      <c r="P23" s="63">
        <v>30</v>
      </c>
      <c r="R23" s="40">
        <f>VLOOKUP($A23,'Date Reference'!$K$6:$L$36,2,FALSE)</f>
        <v>45025</v>
      </c>
      <c r="S23" s="63">
        <v>22.5</v>
      </c>
      <c r="T23" s="63">
        <v>22.5</v>
      </c>
      <c r="U23" s="65">
        <v>15</v>
      </c>
      <c r="V23" s="63">
        <v>15</v>
      </c>
      <c r="W23" s="63">
        <v>20</v>
      </c>
      <c r="X23" s="63">
        <v>20</v>
      </c>
      <c r="Y23" s="62"/>
      <c r="Z23" s="60">
        <f>VLOOKUP($A23,'Date Reference'!$K$6:$L$36,2,FALSE)</f>
        <v>45025</v>
      </c>
      <c r="AA23" s="63">
        <v>15</v>
      </c>
      <c r="AB23" s="63">
        <v>30</v>
      </c>
      <c r="AC23" s="63">
        <v>15</v>
      </c>
      <c r="AD23" s="63">
        <v>30</v>
      </c>
      <c r="AE23" s="63">
        <v>20</v>
      </c>
      <c r="AF23" s="63">
        <v>20</v>
      </c>
      <c r="AG23" s="62"/>
      <c r="AH23" s="60">
        <f>VLOOKUP($A23,'Date Reference'!$K$6:$L$36,2,FALSE)</f>
        <v>45025</v>
      </c>
      <c r="AI23" s="63">
        <v>15</v>
      </c>
      <c r="AJ23" s="63">
        <v>45</v>
      </c>
      <c r="AK23" s="63">
        <v>15</v>
      </c>
      <c r="AL23" s="63">
        <v>45</v>
      </c>
      <c r="AM23" s="63">
        <v>10</v>
      </c>
      <c r="AN23" s="63">
        <v>50</v>
      </c>
      <c r="AO23" s="62"/>
      <c r="AP23" s="60">
        <f>VLOOKUP($A23,'Date Reference'!$K$6:$L$36,2,FALSE)</f>
        <v>45025</v>
      </c>
      <c r="AQ23" s="63">
        <v>22.5</v>
      </c>
      <c r="AR23" s="63">
        <v>22.5</v>
      </c>
      <c r="AS23" s="63">
        <v>15</v>
      </c>
      <c r="AT23" s="63">
        <v>22.5</v>
      </c>
      <c r="AU23" s="63">
        <v>20</v>
      </c>
      <c r="AV23" s="63">
        <v>20</v>
      </c>
    </row>
    <row r="24" spans="1:48" x14ac:dyDescent="0.25">
      <c r="A24">
        <v>10</v>
      </c>
      <c r="B24" s="40">
        <f>VLOOKUP($A24,'Date Reference'!$K$6:$L$36,2,FALSE)</f>
        <v>45026</v>
      </c>
      <c r="C24" s="63">
        <v>15</v>
      </c>
      <c r="D24" s="63">
        <v>22.5</v>
      </c>
      <c r="E24" s="63">
        <v>15</v>
      </c>
      <c r="F24" s="63">
        <v>30</v>
      </c>
      <c r="G24" s="63">
        <v>20</v>
      </c>
      <c r="H24" s="63">
        <v>20</v>
      </c>
      <c r="J24" s="40">
        <f>VLOOKUP($A24,'Date Reference'!$K$6:$L$36,2,FALSE)</f>
        <v>45026</v>
      </c>
      <c r="K24" s="63">
        <v>22.5</v>
      </c>
      <c r="L24" s="63">
        <v>30</v>
      </c>
      <c r="M24" s="63">
        <v>15</v>
      </c>
      <c r="N24" s="63">
        <v>37.5</v>
      </c>
      <c r="O24" s="63">
        <v>20</v>
      </c>
      <c r="P24" s="63">
        <v>30</v>
      </c>
      <c r="R24" s="40">
        <f>VLOOKUP($A24,'Date Reference'!$K$6:$L$36,2,FALSE)</f>
        <v>45026</v>
      </c>
      <c r="S24" s="63">
        <v>22.5</v>
      </c>
      <c r="T24" s="63">
        <v>22.5</v>
      </c>
      <c r="U24" s="63">
        <v>22.5</v>
      </c>
      <c r="V24" s="63">
        <v>22.5</v>
      </c>
      <c r="W24" s="63">
        <v>30</v>
      </c>
      <c r="X24" s="63">
        <v>20</v>
      </c>
      <c r="Y24" s="62"/>
      <c r="Z24" s="60">
        <f>VLOOKUP($A24,'Date Reference'!$K$6:$L$36,2,FALSE)</f>
        <v>45026</v>
      </c>
      <c r="AA24" s="63">
        <v>15</v>
      </c>
      <c r="AB24" s="63">
        <v>30</v>
      </c>
      <c r="AC24" s="63">
        <v>15</v>
      </c>
      <c r="AD24" s="63">
        <v>30</v>
      </c>
      <c r="AE24" s="63">
        <v>20</v>
      </c>
      <c r="AF24" s="63">
        <v>20</v>
      </c>
      <c r="AG24" s="62"/>
      <c r="AH24" s="60">
        <f>VLOOKUP($A24,'Date Reference'!$K$6:$L$36,2,FALSE)</f>
        <v>45026</v>
      </c>
      <c r="AI24" s="63">
        <v>22.5</v>
      </c>
      <c r="AJ24" s="63">
        <v>37.5</v>
      </c>
      <c r="AK24" s="63">
        <v>15</v>
      </c>
      <c r="AL24" s="63">
        <v>30</v>
      </c>
      <c r="AM24" s="63">
        <v>20</v>
      </c>
      <c r="AN24" s="63">
        <v>40</v>
      </c>
      <c r="AO24" s="62"/>
      <c r="AP24" s="60">
        <f>VLOOKUP($A24,'Date Reference'!$K$6:$L$36,2,FALSE)</f>
        <v>45026</v>
      </c>
      <c r="AQ24" s="63">
        <v>15</v>
      </c>
      <c r="AR24" s="63">
        <v>30</v>
      </c>
      <c r="AS24" s="63">
        <v>22.5</v>
      </c>
      <c r="AT24" s="63">
        <v>22.5</v>
      </c>
      <c r="AU24" s="63">
        <v>20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45027</v>
      </c>
      <c r="C25" s="63">
        <v>15</v>
      </c>
      <c r="D25" s="63">
        <v>22.5</v>
      </c>
      <c r="E25" s="63">
        <v>15</v>
      </c>
      <c r="F25" s="63">
        <v>30</v>
      </c>
      <c r="G25" s="63">
        <v>20</v>
      </c>
      <c r="H25" s="1">
        <v>20</v>
      </c>
      <c r="J25" s="40">
        <f>VLOOKUP($A25,'Date Reference'!$K$6:$L$36,2,FALSE)</f>
        <v>45027</v>
      </c>
      <c r="K25" s="63">
        <v>22.5</v>
      </c>
      <c r="L25" s="65">
        <v>22.5</v>
      </c>
      <c r="M25" s="63">
        <v>15</v>
      </c>
      <c r="N25" s="63">
        <v>30</v>
      </c>
      <c r="O25" s="63">
        <v>20</v>
      </c>
      <c r="P25" s="63">
        <v>30</v>
      </c>
      <c r="R25" s="40">
        <f>VLOOKUP($A25,'Date Reference'!$K$6:$L$36,2,FALSE)</f>
        <v>45027</v>
      </c>
      <c r="S25" s="63">
        <v>30</v>
      </c>
      <c r="T25" s="63">
        <v>22.5</v>
      </c>
      <c r="U25" s="63">
        <v>22.5</v>
      </c>
      <c r="V25" s="63">
        <v>37.5</v>
      </c>
      <c r="W25" s="63">
        <v>20</v>
      </c>
      <c r="X25" s="63">
        <v>30</v>
      </c>
      <c r="Y25" s="62"/>
      <c r="Z25" s="60">
        <f>VLOOKUP($A25,'Date Reference'!$K$6:$L$36,2,FALSE)</f>
        <v>45027</v>
      </c>
      <c r="AA25" s="63">
        <v>15</v>
      </c>
      <c r="AB25" s="63">
        <v>30</v>
      </c>
      <c r="AC25" s="63">
        <v>15</v>
      </c>
      <c r="AD25" s="63">
        <v>22.5</v>
      </c>
      <c r="AE25" s="63">
        <v>20</v>
      </c>
      <c r="AF25" s="63">
        <v>20</v>
      </c>
      <c r="AG25" s="62"/>
      <c r="AH25" s="60">
        <f>VLOOKUP($A25,'Date Reference'!$K$6:$L$36,2,FALSE)</f>
        <v>45027</v>
      </c>
      <c r="AI25" s="63">
        <v>22.5</v>
      </c>
      <c r="AJ25" s="63">
        <v>37.5</v>
      </c>
      <c r="AK25" s="63">
        <v>15</v>
      </c>
      <c r="AL25" s="63">
        <v>45</v>
      </c>
      <c r="AM25" s="63">
        <v>20</v>
      </c>
      <c r="AN25" s="63">
        <v>30</v>
      </c>
      <c r="AO25" s="62"/>
      <c r="AP25" s="60">
        <f>VLOOKUP($A25,'Date Reference'!$K$6:$L$36,2,FALSE)</f>
        <v>45027</v>
      </c>
      <c r="AQ25" s="63">
        <v>22.5</v>
      </c>
      <c r="AR25" s="63">
        <v>22.5</v>
      </c>
      <c r="AS25" s="63">
        <v>15</v>
      </c>
      <c r="AT25" s="63">
        <v>30</v>
      </c>
      <c r="AU25" s="63">
        <v>20</v>
      </c>
      <c r="AV25" s="63">
        <v>20</v>
      </c>
    </row>
    <row r="26" spans="1:48" x14ac:dyDescent="0.25">
      <c r="A26">
        <v>12</v>
      </c>
      <c r="B26" s="40">
        <f>VLOOKUP($A26,'Date Reference'!$K$6:$L$36,2,FALSE)</f>
        <v>45028</v>
      </c>
      <c r="C26" s="63">
        <v>15</v>
      </c>
      <c r="D26" s="63">
        <v>22.5</v>
      </c>
      <c r="E26" s="63">
        <v>15</v>
      </c>
      <c r="F26" s="65">
        <v>22.5</v>
      </c>
      <c r="G26" s="63">
        <v>20</v>
      </c>
      <c r="H26" s="63">
        <v>20</v>
      </c>
      <c r="J26" s="40">
        <f>VLOOKUP($A26,'Date Reference'!$K$6:$L$36,2,FALSE)</f>
        <v>45028</v>
      </c>
      <c r="K26" s="63">
        <v>22.5</v>
      </c>
      <c r="L26" s="63">
        <v>30</v>
      </c>
      <c r="M26" s="63">
        <v>22.5</v>
      </c>
      <c r="N26" s="63">
        <v>22.5</v>
      </c>
      <c r="O26" s="63">
        <v>20</v>
      </c>
      <c r="P26" s="63">
        <v>20</v>
      </c>
      <c r="R26" s="40">
        <f>VLOOKUP($A26,'Date Reference'!$K$6:$L$36,2,FALSE)</f>
        <v>45028</v>
      </c>
      <c r="S26" s="63">
        <v>22.5</v>
      </c>
      <c r="T26" s="63">
        <v>22.5</v>
      </c>
      <c r="U26" s="63">
        <v>30</v>
      </c>
      <c r="V26" s="63">
        <v>22.5</v>
      </c>
      <c r="W26" s="63">
        <v>10</v>
      </c>
      <c r="X26" s="63">
        <v>30</v>
      </c>
      <c r="Y26" s="62"/>
      <c r="Z26" s="60">
        <f>VLOOKUP($A26,'Date Reference'!$K$6:$L$36,2,FALSE)</f>
        <v>45028</v>
      </c>
      <c r="AA26" s="63">
        <v>15</v>
      </c>
      <c r="AB26" s="63">
        <v>30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45028</v>
      </c>
      <c r="AI26" s="63">
        <v>15</v>
      </c>
      <c r="AJ26" s="63">
        <v>45</v>
      </c>
      <c r="AK26" s="63">
        <v>15</v>
      </c>
      <c r="AL26" s="63">
        <v>45</v>
      </c>
      <c r="AM26" s="63">
        <v>20</v>
      </c>
      <c r="AN26" s="63">
        <v>40</v>
      </c>
      <c r="AO26" s="62"/>
      <c r="AP26" s="60">
        <f>VLOOKUP($A26,'Date Reference'!$K$6:$L$36,2,FALSE)</f>
        <v>45028</v>
      </c>
      <c r="AQ26" s="63">
        <v>22.5</v>
      </c>
      <c r="AR26" s="63">
        <v>22.5</v>
      </c>
      <c r="AS26" s="63">
        <v>15</v>
      </c>
      <c r="AT26" s="63">
        <v>30</v>
      </c>
      <c r="AU26" s="63">
        <v>20</v>
      </c>
      <c r="AV26" s="63">
        <v>20</v>
      </c>
    </row>
    <row r="27" spans="1:48" x14ac:dyDescent="0.25">
      <c r="A27">
        <v>13</v>
      </c>
      <c r="B27" s="40">
        <f>VLOOKUP($A27,'Date Reference'!$K$6:$L$36,2,FALSE)</f>
        <v>45029</v>
      </c>
      <c r="C27" s="63">
        <v>15</v>
      </c>
      <c r="D27" s="63">
        <v>22.5</v>
      </c>
      <c r="E27" s="63">
        <v>15</v>
      </c>
      <c r="F27" s="65">
        <v>22.5</v>
      </c>
      <c r="G27" s="63">
        <v>20</v>
      </c>
      <c r="H27" s="63">
        <v>20</v>
      </c>
      <c r="J27" s="40">
        <f>VLOOKUP($A27,'Date Reference'!$K$6:$L$36,2,FALSE)</f>
        <v>45029</v>
      </c>
      <c r="K27" s="63">
        <v>22.5</v>
      </c>
      <c r="L27" s="63">
        <v>22.5</v>
      </c>
      <c r="M27" s="63">
        <v>22.5</v>
      </c>
      <c r="N27" s="63">
        <v>22.5</v>
      </c>
      <c r="O27" s="63">
        <v>20</v>
      </c>
      <c r="P27" s="63">
        <v>20</v>
      </c>
      <c r="R27" s="40">
        <f>VLOOKUP($A27,'Date Reference'!$K$6:$L$36,2,FALSE)</f>
        <v>45029</v>
      </c>
      <c r="S27" s="63">
        <v>30</v>
      </c>
      <c r="T27" s="63">
        <v>22.5</v>
      </c>
      <c r="U27" s="63">
        <v>30</v>
      </c>
      <c r="V27" s="63">
        <v>22.5</v>
      </c>
      <c r="W27" s="63">
        <v>20</v>
      </c>
      <c r="X27" s="63">
        <v>20</v>
      </c>
      <c r="Y27" s="62"/>
      <c r="Z27" s="60">
        <f>VLOOKUP($A27,'Date Reference'!$K$6:$L$36,2,FALSE)</f>
        <v>45029</v>
      </c>
      <c r="AA27" s="63">
        <v>15</v>
      </c>
      <c r="AB27" s="63">
        <v>22.5</v>
      </c>
      <c r="AC27" s="63">
        <v>15</v>
      </c>
      <c r="AD27" s="63">
        <v>30</v>
      </c>
      <c r="AE27" s="63">
        <v>20</v>
      </c>
      <c r="AF27" s="63">
        <v>20</v>
      </c>
      <c r="AG27" s="62"/>
      <c r="AH27" s="60">
        <f>VLOOKUP($A27,'Date Reference'!$K$6:$L$36,2,FALSE)</f>
        <v>45029</v>
      </c>
      <c r="AI27" s="63">
        <v>15</v>
      </c>
      <c r="AJ27" s="63">
        <v>45</v>
      </c>
      <c r="AK27" s="63">
        <v>15</v>
      </c>
      <c r="AL27" s="63">
        <v>30</v>
      </c>
      <c r="AM27" s="63">
        <v>20</v>
      </c>
      <c r="AN27" s="63">
        <v>20</v>
      </c>
      <c r="AO27" s="62"/>
      <c r="AP27" s="60">
        <f>VLOOKUP($A27,'Date Reference'!$K$6:$L$36,2,FALSE)</f>
        <v>45029</v>
      </c>
      <c r="AQ27" s="63">
        <v>15</v>
      </c>
      <c r="AR27" s="63">
        <v>30</v>
      </c>
      <c r="AS27" s="63">
        <v>22.5</v>
      </c>
      <c r="AT27" s="63">
        <v>22.5</v>
      </c>
      <c r="AU27" s="63">
        <v>20</v>
      </c>
      <c r="AV27" s="63">
        <v>20</v>
      </c>
    </row>
    <row r="28" spans="1:48" x14ac:dyDescent="0.25">
      <c r="A28">
        <v>14</v>
      </c>
      <c r="B28" s="40">
        <f>VLOOKUP($A28,'Date Reference'!$K$6:$L$36,2,FALSE)</f>
        <v>45030</v>
      </c>
      <c r="C28" s="63">
        <v>15</v>
      </c>
      <c r="D28" s="63">
        <v>22.5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45030</v>
      </c>
      <c r="K28" s="63">
        <v>22.5</v>
      </c>
      <c r="L28" s="63">
        <v>30</v>
      </c>
      <c r="M28" s="63">
        <v>22.5</v>
      </c>
      <c r="N28" s="63">
        <v>22.5</v>
      </c>
      <c r="O28" s="63">
        <v>20</v>
      </c>
      <c r="P28" s="63">
        <v>20</v>
      </c>
      <c r="R28" s="40">
        <f>VLOOKUP($A28,'Date Reference'!$K$6:$L$36,2,FALSE)</f>
        <v>45030</v>
      </c>
      <c r="S28" s="63">
        <v>22.5</v>
      </c>
      <c r="T28" s="63">
        <v>22.5</v>
      </c>
      <c r="U28" s="63">
        <v>22.5</v>
      </c>
      <c r="V28" s="63">
        <v>30</v>
      </c>
      <c r="W28" s="63">
        <v>30</v>
      </c>
      <c r="X28" s="63">
        <v>20</v>
      </c>
      <c r="Y28" s="62"/>
      <c r="Z28" s="60">
        <f>VLOOKUP($A28,'Date Reference'!$K$6:$L$36,2,FALSE)</f>
        <v>45030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45030</v>
      </c>
      <c r="AI28" s="63">
        <v>15</v>
      </c>
      <c r="AJ28" s="63">
        <v>45</v>
      </c>
      <c r="AK28" s="63">
        <v>15</v>
      </c>
      <c r="AL28" s="63">
        <v>45</v>
      </c>
      <c r="AM28" s="63">
        <v>20</v>
      </c>
      <c r="AN28" s="63">
        <v>40</v>
      </c>
      <c r="AO28" s="62"/>
      <c r="AP28" s="60">
        <f>VLOOKUP($A28,'Date Reference'!$K$6:$L$36,2,FALSE)</f>
        <v>45030</v>
      </c>
      <c r="AQ28" s="63">
        <v>22.5</v>
      </c>
      <c r="AR28" s="63">
        <v>22.5</v>
      </c>
      <c r="AS28" s="63">
        <v>22.5</v>
      </c>
      <c r="AT28" s="63">
        <v>22.5</v>
      </c>
      <c r="AU28" s="63">
        <v>20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45031</v>
      </c>
      <c r="C29" s="63">
        <v>15</v>
      </c>
      <c r="D29" s="63">
        <v>22.5</v>
      </c>
      <c r="E29" s="63">
        <v>15</v>
      </c>
      <c r="F29" s="65">
        <v>22.5</v>
      </c>
      <c r="G29" s="63">
        <v>20</v>
      </c>
      <c r="H29" s="63">
        <v>20</v>
      </c>
      <c r="J29" s="40">
        <f>VLOOKUP($A29,'Date Reference'!$K$6:$L$36,2,FALSE)</f>
        <v>45031</v>
      </c>
      <c r="K29" s="63">
        <v>22.5</v>
      </c>
      <c r="L29" s="63">
        <v>30</v>
      </c>
      <c r="M29" s="63">
        <v>15</v>
      </c>
      <c r="N29" s="63">
        <v>30</v>
      </c>
      <c r="O29" s="63">
        <v>20</v>
      </c>
      <c r="P29" s="63">
        <v>20</v>
      </c>
      <c r="R29" s="40">
        <f>VLOOKUP($A29,'Date Reference'!$K$6:$L$36,2,FALSE)</f>
        <v>45031</v>
      </c>
      <c r="S29" s="63">
        <v>22.5</v>
      </c>
      <c r="T29" s="63">
        <v>22.5</v>
      </c>
      <c r="U29" s="63">
        <v>22.5</v>
      </c>
      <c r="V29" s="63">
        <v>22.5</v>
      </c>
      <c r="W29" s="63">
        <v>20</v>
      </c>
      <c r="X29" s="63">
        <v>20</v>
      </c>
      <c r="Y29" s="62"/>
      <c r="Z29" s="60">
        <f>VLOOKUP($A29,'Date Reference'!$K$6:$L$36,2,FALSE)</f>
        <v>45031</v>
      </c>
      <c r="AA29" s="63">
        <v>15</v>
      </c>
      <c r="AB29" s="63">
        <v>30</v>
      </c>
      <c r="AC29" s="63">
        <v>15</v>
      </c>
      <c r="AD29" s="63">
        <v>30</v>
      </c>
      <c r="AE29" s="63">
        <v>20</v>
      </c>
      <c r="AF29" s="63">
        <v>20</v>
      </c>
      <c r="AG29" s="62"/>
      <c r="AH29" s="60">
        <f>VLOOKUP($A29,'Date Reference'!$K$6:$L$36,2,FALSE)</f>
        <v>45031</v>
      </c>
      <c r="AI29" s="63">
        <v>15</v>
      </c>
      <c r="AJ29" s="63">
        <v>45</v>
      </c>
      <c r="AK29" s="63">
        <v>15</v>
      </c>
      <c r="AL29" s="63">
        <v>37.5</v>
      </c>
      <c r="AM29" s="63">
        <v>20</v>
      </c>
      <c r="AN29" s="63">
        <v>40</v>
      </c>
      <c r="AO29" s="62"/>
      <c r="AP29" s="60">
        <f>VLOOKUP($A29,'Date Reference'!$K$6:$L$36,2,FALSE)</f>
        <v>45031</v>
      </c>
      <c r="AQ29" s="63">
        <v>22.5</v>
      </c>
      <c r="AR29" s="63">
        <v>22.5</v>
      </c>
      <c r="AS29" s="63">
        <v>15</v>
      </c>
      <c r="AT29" s="63">
        <v>30</v>
      </c>
      <c r="AU29" s="63">
        <v>20</v>
      </c>
      <c r="AV29" s="63">
        <v>20</v>
      </c>
    </row>
    <row r="30" spans="1:48" x14ac:dyDescent="0.25">
      <c r="A30">
        <v>16</v>
      </c>
      <c r="B30" s="40">
        <f>VLOOKUP($A30,'Date Reference'!$K$6:$L$36,2,FALSE)</f>
        <v>45032</v>
      </c>
      <c r="C30" s="63">
        <v>15</v>
      </c>
      <c r="D30" s="63">
        <v>22.5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45032</v>
      </c>
      <c r="K30" s="63">
        <v>22.5</v>
      </c>
      <c r="L30" s="63">
        <v>22.5</v>
      </c>
      <c r="M30" s="63">
        <v>15</v>
      </c>
      <c r="N30" s="63">
        <v>30</v>
      </c>
      <c r="O30" s="63">
        <v>20</v>
      </c>
      <c r="P30" s="63">
        <v>30</v>
      </c>
      <c r="R30" s="40">
        <f>VLOOKUP($A30,'Date Reference'!$K$6:$L$36,2,FALSE)</f>
        <v>45032</v>
      </c>
      <c r="S30" s="63">
        <v>22.5</v>
      </c>
      <c r="T30" s="63">
        <v>22.5</v>
      </c>
      <c r="U30" s="63">
        <v>22.5</v>
      </c>
      <c r="V30" s="63">
        <v>22.5</v>
      </c>
      <c r="W30" s="63">
        <v>30</v>
      </c>
      <c r="X30" s="63">
        <v>10</v>
      </c>
      <c r="Y30" s="62"/>
      <c r="Z30" s="60">
        <f>VLOOKUP($A30,'Date Reference'!$K$6:$L$36,2,FALSE)</f>
        <v>45032</v>
      </c>
      <c r="AA30" s="63">
        <v>15</v>
      </c>
      <c r="AB30" s="63">
        <v>30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45032</v>
      </c>
      <c r="AI30" s="63">
        <v>15</v>
      </c>
      <c r="AJ30" s="63">
        <v>37.5</v>
      </c>
      <c r="AK30" s="63">
        <v>15</v>
      </c>
      <c r="AL30" s="63">
        <v>45</v>
      </c>
      <c r="AM30" s="63">
        <v>20</v>
      </c>
      <c r="AN30" s="63">
        <v>50</v>
      </c>
      <c r="AO30" s="62"/>
      <c r="AP30" s="60">
        <f>VLOOKUP($A30,'Date Reference'!$K$6:$L$36,2,FALSE)</f>
        <v>45032</v>
      </c>
      <c r="AQ30" s="63">
        <v>15</v>
      </c>
      <c r="AR30" s="63">
        <v>30</v>
      </c>
      <c r="AS30" s="63">
        <v>22.5</v>
      </c>
      <c r="AT30" s="63">
        <v>22.5</v>
      </c>
      <c r="AU30" s="63">
        <v>20</v>
      </c>
      <c r="AV30" s="63">
        <v>20</v>
      </c>
    </row>
    <row r="31" spans="1:48" x14ac:dyDescent="0.25">
      <c r="A31">
        <v>17</v>
      </c>
      <c r="B31" s="40">
        <f>VLOOKUP($A31,'Date Reference'!$K$6:$L$36,2,FALSE)</f>
        <v>45033</v>
      </c>
      <c r="C31" s="63">
        <v>15</v>
      </c>
      <c r="D31" s="63">
        <v>22.5</v>
      </c>
      <c r="E31" s="63">
        <v>15</v>
      </c>
      <c r="F31" s="63">
        <v>30</v>
      </c>
      <c r="G31" s="63">
        <v>20</v>
      </c>
      <c r="H31" s="65">
        <v>10</v>
      </c>
      <c r="J31" s="40">
        <f>VLOOKUP($A31,'Date Reference'!$K$6:$L$36,2,FALSE)</f>
        <v>45033</v>
      </c>
      <c r="K31" s="63">
        <v>22.5</v>
      </c>
      <c r="L31" s="63">
        <v>22.5</v>
      </c>
      <c r="M31" s="63">
        <v>15</v>
      </c>
      <c r="N31" s="63">
        <v>30</v>
      </c>
      <c r="O31" s="63">
        <v>20</v>
      </c>
      <c r="P31" s="63">
        <v>20</v>
      </c>
      <c r="R31" s="40">
        <f>VLOOKUP($A31,'Date Reference'!$K$6:$L$36,2,FALSE)</f>
        <v>45033</v>
      </c>
      <c r="S31" s="63">
        <v>22.5</v>
      </c>
      <c r="T31" s="63">
        <v>22.5</v>
      </c>
      <c r="U31" s="63">
        <v>22.5</v>
      </c>
      <c r="V31" s="63">
        <v>22.5</v>
      </c>
      <c r="W31" s="63">
        <v>30</v>
      </c>
      <c r="X31" s="63">
        <v>20</v>
      </c>
      <c r="Y31" s="62"/>
      <c r="Z31" s="60">
        <f>VLOOKUP($A31,'Date Reference'!$K$6:$L$36,2,FALSE)</f>
        <v>45033</v>
      </c>
      <c r="AA31" s="63">
        <v>15</v>
      </c>
      <c r="AB31" s="63">
        <v>30</v>
      </c>
      <c r="AC31" s="63">
        <v>30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45033</v>
      </c>
      <c r="AI31" s="63">
        <v>15</v>
      </c>
      <c r="AJ31" s="63">
        <v>37.5</v>
      </c>
      <c r="AK31" s="63">
        <v>22.5</v>
      </c>
      <c r="AL31" s="63">
        <v>37.5</v>
      </c>
      <c r="AM31" s="63">
        <v>20</v>
      </c>
      <c r="AN31" s="63">
        <v>30</v>
      </c>
      <c r="AO31" s="62"/>
      <c r="AP31" s="60">
        <f>VLOOKUP($A31,'Date Reference'!$K$6:$L$36,2,FALSE)</f>
        <v>45033</v>
      </c>
      <c r="AQ31" s="63">
        <v>22.5</v>
      </c>
      <c r="AR31" s="63">
        <v>22.5</v>
      </c>
      <c r="AS31" s="63">
        <v>15</v>
      </c>
      <c r="AT31" s="63">
        <v>30</v>
      </c>
      <c r="AU31" s="63">
        <v>20</v>
      </c>
      <c r="AV31" s="63">
        <v>20</v>
      </c>
    </row>
    <row r="32" spans="1:48" x14ac:dyDescent="0.25">
      <c r="A32">
        <v>18</v>
      </c>
      <c r="B32" s="40">
        <f>VLOOKUP($A32,'Date Reference'!$K$6:$L$36,2,FALSE)</f>
        <v>45034</v>
      </c>
      <c r="C32" s="63">
        <v>15</v>
      </c>
      <c r="D32" s="63">
        <v>22.5</v>
      </c>
      <c r="E32" s="63">
        <v>15</v>
      </c>
      <c r="F32" s="65">
        <v>22.5</v>
      </c>
      <c r="G32" s="63">
        <v>20</v>
      </c>
      <c r="H32" s="63">
        <v>20</v>
      </c>
      <c r="J32" s="40">
        <f>VLOOKUP($A32,'Date Reference'!$K$6:$L$36,2,FALSE)</f>
        <v>45034</v>
      </c>
      <c r="K32" s="63">
        <v>22.5</v>
      </c>
      <c r="L32" s="63">
        <v>22.5</v>
      </c>
      <c r="M32" s="63">
        <v>22.5</v>
      </c>
      <c r="N32" s="63">
        <v>22.5</v>
      </c>
      <c r="O32" s="63">
        <v>20</v>
      </c>
      <c r="P32" s="63">
        <v>20</v>
      </c>
      <c r="R32" s="40">
        <f>VLOOKUP($A32,'Date Reference'!$K$6:$L$36,2,FALSE)</f>
        <v>45034</v>
      </c>
      <c r="S32" s="63">
        <v>22.5</v>
      </c>
      <c r="T32" s="63">
        <v>30</v>
      </c>
      <c r="U32" s="63">
        <v>22.5</v>
      </c>
      <c r="V32" s="63">
        <v>22.5</v>
      </c>
      <c r="W32" s="63">
        <v>20</v>
      </c>
      <c r="X32" s="63">
        <v>20</v>
      </c>
      <c r="Y32" s="62"/>
      <c r="Z32" s="60">
        <f>VLOOKUP($A32,'Date Reference'!$K$6:$L$36,2,FALSE)</f>
        <v>45034</v>
      </c>
      <c r="AA32" s="63">
        <v>15</v>
      </c>
      <c r="AB32" s="63">
        <v>30</v>
      </c>
      <c r="AC32" s="63">
        <v>15</v>
      </c>
      <c r="AD32" s="63">
        <v>30</v>
      </c>
      <c r="AE32" s="63">
        <v>20</v>
      </c>
      <c r="AF32" s="63">
        <v>20</v>
      </c>
      <c r="AG32" s="62"/>
      <c r="AH32" s="60">
        <f>VLOOKUP($A32,'Date Reference'!$K$6:$L$36,2,FALSE)</f>
        <v>45034</v>
      </c>
      <c r="AI32" s="63">
        <v>15</v>
      </c>
      <c r="AJ32" s="63">
        <v>45</v>
      </c>
      <c r="AK32" s="63">
        <v>15</v>
      </c>
      <c r="AL32" s="63">
        <v>45</v>
      </c>
      <c r="AM32" s="63">
        <v>20</v>
      </c>
      <c r="AN32" s="63">
        <v>30</v>
      </c>
      <c r="AO32" s="62"/>
      <c r="AP32" s="60">
        <f>VLOOKUP($A32,'Date Reference'!$K$6:$L$36,2,FALSE)</f>
        <v>45034</v>
      </c>
      <c r="AQ32" s="63">
        <v>15</v>
      </c>
      <c r="AR32" s="63">
        <v>30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45035</v>
      </c>
      <c r="C33" s="63">
        <v>15</v>
      </c>
      <c r="D33" s="63">
        <v>22.5</v>
      </c>
      <c r="E33" s="63">
        <v>15</v>
      </c>
      <c r="F33" s="65">
        <v>22.5</v>
      </c>
      <c r="G33" s="63">
        <v>20</v>
      </c>
      <c r="H33" s="63">
        <v>20</v>
      </c>
      <c r="J33" s="40">
        <f>VLOOKUP($A33,'Date Reference'!$K$6:$L$36,2,FALSE)</f>
        <v>45035</v>
      </c>
      <c r="K33" s="63">
        <v>22.5</v>
      </c>
      <c r="L33" s="63">
        <v>22.5</v>
      </c>
      <c r="M33" s="63">
        <v>22.5</v>
      </c>
      <c r="N33" s="63">
        <v>22.5</v>
      </c>
      <c r="O33" s="63">
        <v>20</v>
      </c>
      <c r="P33" s="63">
        <v>20</v>
      </c>
      <c r="R33" s="40">
        <f>VLOOKUP($A33,'Date Reference'!$K$6:$L$36,2,FALSE)</f>
        <v>45035</v>
      </c>
      <c r="S33" s="63">
        <v>22.5</v>
      </c>
      <c r="T33" s="63">
        <v>22.5</v>
      </c>
      <c r="U33" s="63">
        <v>22.5</v>
      </c>
      <c r="V33" s="63">
        <v>30</v>
      </c>
      <c r="W33" s="63">
        <v>20</v>
      </c>
      <c r="X33" s="63">
        <v>20</v>
      </c>
      <c r="Y33" s="62"/>
      <c r="Z33" s="60">
        <f>VLOOKUP($A33,'Date Reference'!$K$6:$L$36,2,FALSE)</f>
        <v>45035</v>
      </c>
      <c r="AA33" s="63">
        <v>15</v>
      </c>
      <c r="AB33" s="63">
        <v>30</v>
      </c>
      <c r="AC33" s="63">
        <v>15</v>
      </c>
      <c r="AD33" s="63">
        <v>30</v>
      </c>
      <c r="AE33" s="63">
        <v>20</v>
      </c>
      <c r="AF33" s="63">
        <v>20</v>
      </c>
      <c r="AG33" s="62"/>
      <c r="AH33" s="60">
        <f>VLOOKUP($A33,'Date Reference'!$K$6:$L$36,2,FALSE)</f>
        <v>45035</v>
      </c>
      <c r="AI33" s="63">
        <v>15</v>
      </c>
      <c r="AJ33" s="63">
        <v>45</v>
      </c>
      <c r="AK33" s="63">
        <v>15</v>
      </c>
      <c r="AL33" s="63">
        <v>45</v>
      </c>
      <c r="AM33" s="63">
        <v>20</v>
      </c>
      <c r="AN33" s="63">
        <v>30</v>
      </c>
      <c r="AO33" s="62"/>
      <c r="AP33" s="60">
        <f>VLOOKUP($A33,'Date Reference'!$K$6:$L$36,2,FALSE)</f>
        <v>45035</v>
      </c>
      <c r="AQ33" s="63">
        <v>15</v>
      </c>
      <c r="AR33" s="63">
        <v>30</v>
      </c>
      <c r="AS33" s="63">
        <v>22.5</v>
      </c>
      <c r="AT33" s="63">
        <v>22.5</v>
      </c>
      <c r="AU33" s="63">
        <v>20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45036</v>
      </c>
      <c r="C34" s="63">
        <v>15</v>
      </c>
      <c r="D34" s="63">
        <v>22.5</v>
      </c>
      <c r="E34" s="63">
        <v>15</v>
      </c>
      <c r="F34" s="63">
        <v>30</v>
      </c>
      <c r="G34" s="63">
        <v>20</v>
      </c>
      <c r="H34" s="63">
        <v>20</v>
      </c>
      <c r="J34" s="40">
        <f>VLOOKUP($A34,'Date Reference'!$K$6:$L$36,2,FALSE)</f>
        <v>45036</v>
      </c>
      <c r="K34" s="63">
        <v>22.5</v>
      </c>
      <c r="L34" s="63">
        <v>22.5</v>
      </c>
      <c r="M34" s="63">
        <v>22.5</v>
      </c>
      <c r="N34" s="63">
        <v>30</v>
      </c>
      <c r="O34" s="63">
        <v>20</v>
      </c>
      <c r="P34" s="63">
        <v>20</v>
      </c>
      <c r="R34" s="40">
        <f>VLOOKUP($A34,'Date Reference'!$K$6:$L$36,2,FALSE)</f>
        <v>45036</v>
      </c>
      <c r="S34" s="63">
        <v>22.5</v>
      </c>
      <c r="T34" s="63">
        <v>30</v>
      </c>
      <c r="U34" s="63">
        <v>22.5</v>
      </c>
      <c r="V34" s="63">
        <v>22.5</v>
      </c>
      <c r="W34" s="63">
        <v>30</v>
      </c>
      <c r="X34" s="63">
        <v>20</v>
      </c>
      <c r="Y34" s="62"/>
      <c r="Z34" s="60">
        <f>VLOOKUP($A34,'Date Reference'!$K$6:$L$36,2,FALSE)</f>
        <v>45036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45036</v>
      </c>
      <c r="AI34" s="63">
        <v>15</v>
      </c>
      <c r="AJ34" s="63">
        <v>45</v>
      </c>
      <c r="AK34" s="63">
        <v>15</v>
      </c>
      <c r="AL34" s="63">
        <v>37.5</v>
      </c>
      <c r="AM34" s="63">
        <v>20</v>
      </c>
      <c r="AN34" s="63">
        <v>30</v>
      </c>
      <c r="AO34" s="62"/>
      <c r="AP34" s="60">
        <f>VLOOKUP($A34,'Date Reference'!$K$6:$L$36,2,FALSE)</f>
        <v>45036</v>
      </c>
      <c r="AQ34" s="63">
        <v>15</v>
      </c>
      <c r="AR34" s="63">
        <v>30</v>
      </c>
      <c r="AS34" s="63">
        <v>15</v>
      </c>
      <c r="AT34" s="63">
        <v>30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45037</v>
      </c>
      <c r="C35" s="63">
        <v>15</v>
      </c>
      <c r="D35" s="63">
        <v>22.5</v>
      </c>
      <c r="E35" s="63">
        <v>15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45037</v>
      </c>
      <c r="K35" s="63">
        <v>22.5</v>
      </c>
      <c r="L35" s="63">
        <v>22.5</v>
      </c>
      <c r="M35" s="63">
        <v>30</v>
      </c>
      <c r="N35" s="63">
        <v>22.5</v>
      </c>
      <c r="O35" s="63">
        <v>20</v>
      </c>
      <c r="P35" s="63">
        <v>30</v>
      </c>
      <c r="R35" s="40">
        <f>VLOOKUP($A35,'Date Reference'!$K$6:$L$36,2,FALSE)</f>
        <v>45037</v>
      </c>
      <c r="S35" s="63">
        <v>22.5</v>
      </c>
      <c r="T35" s="63">
        <v>30</v>
      </c>
      <c r="U35" s="63">
        <v>22.5</v>
      </c>
      <c r="V35" s="63">
        <v>30</v>
      </c>
      <c r="W35" s="63">
        <v>30</v>
      </c>
      <c r="X35" s="63">
        <v>20</v>
      </c>
      <c r="Y35" s="62"/>
      <c r="Z35" s="60">
        <f>VLOOKUP($A35,'Date Reference'!$K$6:$L$36,2,FALSE)</f>
        <v>45037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45037</v>
      </c>
      <c r="AI35" s="63">
        <v>15</v>
      </c>
      <c r="AJ35" s="63">
        <v>45</v>
      </c>
      <c r="AK35" s="63">
        <v>15</v>
      </c>
      <c r="AL35" s="63">
        <v>45</v>
      </c>
      <c r="AM35" s="63">
        <v>20</v>
      </c>
      <c r="AN35" s="63">
        <v>30</v>
      </c>
      <c r="AO35" s="62"/>
      <c r="AP35" s="60">
        <f>VLOOKUP($A35,'Date Reference'!$K$6:$L$36,2,FALSE)</f>
        <v>45037</v>
      </c>
      <c r="AQ35" s="63">
        <v>22.5</v>
      </c>
      <c r="AR35" s="63">
        <v>22.5</v>
      </c>
      <c r="AS35" s="63">
        <v>22.5</v>
      </c>
      <c r="AT35" s="63">
        <v>22.5</v>
      </c>
      <c r="AU35" s="63">
        <v>20</v>
      </c>
      <c r="AV35" s="63">
        <v>30</v>
      </c>
    </row>
    <row r="36" spans="1:48" x14ac:dyDescent="0.25">
      <c r="A36">
        <v>22</v>
      </c>
      <c r="B36" s="40">
        <f>VLOOKUP($A36,'Date Reference'!$K$6:$L$36,2,FALSE)</f>
        <v>45038</v>
      </c>
      <c r="C36" s="63">
        <v>15</v>
      </c>
      <c r="D36" s="63">
        <v>22.5</v>
      </c>
      <c r="E36" s="63">
        <v>15</v>
      </c>
      <c r="F36" s="63">
        <v>30</v>
      </c>
      <c r="G36" s="63">
        <v>20</v>
      </c>
      <c r="H36" s="63">
        <v>30</v>
      </c>
      <c r="J36" s="40">
        <f>VLOOKUP($A36,'Date Reference'!$K$6:$L$36,2,FALSE)</f>
        <v>45038</v>
      </c>
      <c r="K36" s="63">
        <v>22.5</v>
      </c>
      <c r="L36" s="63">
        <v>30</v>
      </c>
      <c r="M36" s="63">
        <v>22.5</v>
      </c>
      <c r="N36" s="63">
        <v>30</v>
      </c>
      <c r="O36" s="63">
        <v>20</v>
      </c>
      <c r="P36" s="63">
        <v>30</v>
      </c>
      <c r="R36" s="40">
        <f>VLOOKUP($A36,'Date Reference'!$K$6:$L$36,2,FALSE)</f>
        <v>45038</v>
      </c>
      <c r="S36" s="63">
        <v>22.5</v>
      </c>
      <c r="T36" s="63">
        <v>22.5</v>
      </c>
      <c r="U36" s="63">
        <v>22.5</v>
      </c>
      <c r="V36" s="63">
        <v>22.5</v>
      </c>
      <c r="W36" s="63">
        <v>20</v>
      </c>
      <c r="X36" s="63">
        <v>20</v>
      </c>
      <c r="Y36" s="62"/>
      <c r="Z36" s="60">
        <f>VLOOKUP($A36,'Date Reference'!$K$6:$L$36,2,FALSE)</f>
        <v>45038</v>
      </c>
      <c r="AA36" s="63">
        <v>15</v>
      </c>
      <c r="AB36" s="63">
        <v>30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45038</v>
      </c>
      <c r="AI36" s="63">
        <v>15</v>
      </c>
      <c r="AJ36" s="63">
        <v>45</v>
      </c>
      <c r="AK36" s="63">
        <v>15</v>
      </c>
      <c r="AL36" s="63">
        <v>45</v>
      </c>
      <c r="AM36" s="63">
        <v>20</v>
      </c>
      <c r="AN36" s="63">
        <v>30</v>
      </c>
      <c r="AO36" s="62"/>
      <c r="AP36" s="60">
        <f>VLOOKUP($A36,'Date Reference'!$K$6:$L$36,2,FALSE)</f>
        <v>45038</v>
      </c>
      <c r="AQ36" s="63">
        <v>15</v>
      </c>
      <c r="AR36" s="63">
        <v>22.5</v>
      </c>
      <c r="AS36" s="63">
        <v>22.5</v>
      </c>
      <c r="AT36" s="63">
        <v>22.5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45039</v>
      </c>
      <c r="C37" s="63">
        <v>15</v>
      </c>
      <c r="D37" s="63">
        <v>30</v>
      </c>
      <c r="E37" s="63">
        <v>15</v>
      </c>
      <c r="F37" s="63">
        <v>37.5</v>
      </c>
      <c r="G37" s="63">
        <v>20</v>
      </c>
      <c r="H37" s="63">
        <v>30</v>
      </c>
      <c r="J37" s="40">
        <f>VLOOKUP($A37,'Date Reference'!$K$6:$L$36,2,FALSE)</f>
        <v>45039</v>
      </c>
      <c r="K37" s="63">
        <v>22.5</v>
      </c>
      <c r="L37" s="63">
        <v>30</v>
      </c>
      <c r="M37" s="63">
        <v>22.5</v>
      </c>
      <c r="N37" s="63">
        <v>30</v>
      </c>
      <c r="O37" s="63">
        <v>20</v>
      </c>
      <c r="P37" s="63">
        <v>30</v>
      </c>
      <c r="R37" s="40">
        <f>VLOOKUP($A37,'Date Reference'!$K$6:$L$36,2,FALSE)</f>
        <v>45039</v>
      </c>
      <c r="S37" s="63">
        <v>22.5</v>
      </c>
      <c r="T37" s="63">
        <v>22.5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45039</v>
      </c>
      <c r="AA37" s="63">
        <v>15</v>
      </c>
      <c r="AB37" s="63">
        <v>30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45039</v>
      </c>
      <c r="AI37" s="63">
        <v>15</v>
      </c>
      <c r="AJ37" s="63">
        <v>45</v>
      </c>
      <c r="AK37" s="63">
        <v>15</v>
      </c>
      <c r="AL37" s="63">
        <v>45</v>
      </c>
      <c r="AM37" s="63">
        <v>20</v>
      </c>
      <c r="AN37" s="63">
        <v>30</v>
      </c>
      <c r="AO37" s="62"/>
      <c r="AP37" s="60">
        <f>VLOOKUP($A37,'Date Reference'!$K$6:$L$36,2,FALSE)</f>
        <v>45039</v>
      </c>
      <c r="AQ37" s="63">
        <v>15</v>
      </c>
      <c r="AR37" s="63">
        <v>30</v>
      </c>
      <c r="AS37" s="63">
        <v>15</v>
      </c>
      <c r="AT37" s="63">
        <v>30</v>
      </c>
      <c r="AU37" s="63">
        <v>20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45040</v>
      </c>
      <c r="C38" s="63">
        <v>15</v>
      </c>
      <c r="D38" s="63">
        <v>30</v>
      </c>
      <c r="E38" s="63">
        <v>15</v>
      </c>
      <c r="F38" s="65">
        <v>22.5</v>
      </c>
      <c r="G38" s="64">
        <v>20</v>
      </c>
      <c r="H38" s="63">
        <v>20</v>
      </c>
      <c r="J38" s="40">
        <f>VLOOKUP($A38,'Date Reference'!$K$6:$L$36,2,FALSE)</f>
        <v>45040</v>
      </c>
      <c r="K38" s="63">
        <v>22.5</v>
      </c>
      <c r="L38" s="63">
        <v>30</v>
      </c>
      <c r="M38" s="63">
        <v>22.5</v>
      </c>
      <c r="N38" s="63">
        <v>30</v>
      </c>
      <c r="O38" s="64">
        <v>20</v>
      </c>
      <c r="P38" s="63">
        <v>30</v>
      </c>
      <c r="R38" s="40">
        <f>VLOOKUP($A38,'Date Reference'!$K$6:$L$36,2,FALSE)</f>
        <v>45040</v>
      </c>
      <c r="S38" s="63">
        <v>15</v>
      </c>
      <c r="T38" s="63">
        <v>22.5</v>
      </c>
      <c r="U38" s="63">
        <v>22.5</v>
      </c>
      <c r="V38" s="63">
        <v>22.5</v>
      </c>
      <c r="W38" s="64">
        <v>20</v>
      </c>
      <c r="X38" s="63">
        <v>20</v>
      </c>
      <c r="Y38" s="62"/>
      <c r="Z38" s="60">
        <f>VLOOKUP($A38,'Date Reference'!$K$6:$L$36,2,FALSE)</f>
        <v>45040</v>
      </c>
      <c r="AA38" s="63">
        <v>15</v>
      </c>
      <c r="AB38" s="63">
        <v>22.5</v>
      </c>
      <c r="AC38" s="63">
        <v>15</v>
      </c>
      <c r="AD38" s="63">
        <v>30</v>
      </c>
      <c r="AE38" s="64">
        <v>20</v>
      </c>
      <c r="AF38" s="63">
        <v>20</v>
      </c>
      <c r="AG38" s="62"/>
      <c r="AH38" s="60">
        <f>VLOOKUP($A38,'Date Reference'!$K$6:$L$36,2,FALSE)</f>
        <v>45040</v>
      </c>
      <c r="AI38" s="63">
        <v>15</v>
      </c>
      <c r="AJ38" s="63">
        <v>45</v>
      </c>
      <c r="AK38" s="63">
        <v>15</v>
      </c>
      <c r="AL38" s="63">
        <v>45</v>
      </c>
      <c r="AM38" s="64">
        <v>20</v>
      </c>
      <c r="AN38" s="63">
        <v>30</v>
      </c>
      <c r="AO38" s="62"/>
      <c r="AP38" s="60">
        <f>VLOOKUP($A38,'Date Reference'!$K$6:$L$36,2,FALSE)</f>
        <v>45040</v>
      </c>
      <c r="AQ38" s="63">
        <v>22.5</v>
      </c>
      <c r="AR38" s="63">
        <v>22.5</v>
      </c>
      <c r="AS38" s="63">
        <v>15</v>
      </c>
      <c r="AT38" s="63">
        <v>30</v>
      </c>
      <c r="AU38" s="63">
        <v>20</v>
      </c>
      <c r="AV38" s="64">
        <v>20</v>
      </c>
    </row>
    <row r="39" spans="1:48" x14ac:dyDescent="0.25">
      <c r="A39">
        <v>25</v>
      </c>
      <c r="B39" s="40">
        <f>VLOOKUP($A39,'Date Reference'!$K$6:$L$36,2,FALSE)</f>
        <v>45041</v>
      </c>
      <c r="C39" s="63">
        <v>15</v>
      </c>
      <c r="D39" s="63">
        <v>22.5</v>
      </c>
      <c r="E39" s="63">
        <v>15</v>
      </c>
      <c r="F39" s="65">
        <v>22.5</v>
      </c>
      <c r="G39" s="64">
        <v>20</v>
      </c>
      <c r="H39" s="63">
        <v>20</v>
      </c>
      <c r="J39" s="40">
        <f>VLOOKUP($A39,'Date Reference'!$K$6:$L$36,2,FALSE)</f>
        <v>45041</v>
      </c>
      <c r="K39" s="63">
        <v>22.5</v>
      </c>
      <c r="L39" s="63">
        <v>30</v>
      </c>
      <c r="M39" s="63">
        <v>22.5</v>
      </c>
      <c r="N39" s="63">
        <v>30</v>
      </c>
      <c r="O39" s="64">
        <v>20</v>
      </c>
      <c r="P39" s="63">
        <v>30</v>
      </c>
      <c r="R39" s="40">
        <f>VLOOKUP($A39,'Date Reference'!$K$6:$L$36,2,FALSE)</f>
        <v>45041</v>
      </c>
      <c r="S39" s="63">
        <v>15</v>
      </c>
      <c r="T39" s="63">
        <v>30</v>
      </c>
      <c r="U39" s="63">
        <v>22.5</v>
      </c>
      <c r="V39" s="63">
        <v>22.5</v>
      </c>
      <c r="W39" s="64">
        <v>30</v>
      </c>
      <c r="X39" s="63">
        <v>20</v>
      </c>
      <c r="Y39" s="62"/>
      <c r="Z39" s="60">
        <f>VLOOKUP($A39,'Date Reference'!$K$6:$L$36,2,FALSE)</f>
        <v>45041</v>
      </c>
      <c r="AA39" s="63">
        <v>15</v>
      </c>
      <c r="AB39" s="63">
        <v>30</v>
      </c>
      <c r="AC39" s="63">
        <v>15</v>
      </c>
      <c r="AD39" s="63">
        <v>30</v>
      </c>
      <c r="AE39" s="64">
        <v>20</v>
      </c>
      <c r="AF39" s="63">
        <v>20</v>
      </c>
      <c r="AG39" s="62"/>
      <c r="AH39" s="60">
        <f>VLOOKUP($A39,'Date Reference'!$K$6:$L$36,2,FALSE)</f>
        <v>45041</v>
      </c>
      <c r="AI39" s="63">
        <v>15</v>
      </c>
      <c r="AJ39" s="63">
        <v>37.5</v>
      </c>
      <c r="AK39" s="63">
        <v>15</v>
      </c>
      <c r="AL39" s="63">
        <v>45</v>
      </c>
      <c r="AM39" s="64">
        <v>20</v>
      </c>
      <c r="AN39" s="63">
        <v>30</v>
      </c>
      <c r="AO39" s="62"/>
      <c r="AP39" s="60">
        <f>VLOOKUP($A39,'Date Reference'!$K$6:$L$36,2,FALSE)</f>
        <v>45041</v>
      </c>
      <c r="AQ39" s="63">
        <v>22.5</v>
      </c>
      <c r="AR39" s="63">
        <v>22.5</v>
      </c>
      <c r="AS39" s="63">
        <v>22.5</v>
      </c>
      <c r="AT39" s="63">
        <v>30</v>
      </c>
      <c r="AU39" s="63">
        <v>20</v>
      </c>
      <c r="AV39" s="64">
        <v>20</v>
      </c>
    </row>
    <row r="40" spans="1:48" x14ac:dyDescent="0.25">
      <c r="A40">
        <v>26</v>
      </c>
      <c r="B40" s="40">
        <f>VLOOKUP($A40,'Date Reference'!$K$6:$L$36,2,FALSE)</f>
        <v>45042</v>
      </c>
      <c r="C40" s="63">
        <v>15</v>
      </c>
      <c r="D40" s="63">
        <v>22.5</v>
      </c>
      <c r="E40" s="63">
        <v>15</v>
      </c>
      <c r="F40" s="63">
        <v>30</v>
      </c>
      <c r="G40" s="64">
        <v>20</v>
      </c>
      <c r="H40" s="63">
        <v>20</v>
      </c>
      <c r="J40" s="40">
        <f>VLOOKUP($A40,'Date Reference'!$K$6:$L$36,2,FALSE)</f>
        <v>45042</v>
      </c>
      <c r="K40" s="63">
        <v>22.5</v>
      </c>
      <c r="L40" s="63">
        <v>30</v>
      </c>
      <c r="M40" s="63">
        <v>22.5</v>
      </c>
      <c r="N40" s="63">
        <v>30</v>
      </c>
      <c r="O40" s="64">
        <v>20</v>
      </c>
      <c r="P40" s="63">
        <v>30</v>
      </c>
      <c r="R40" s="40">
        <f>VLOOKUP($A40,'Date Reference'!$K$6:$L$36,2,FALSE)</f>
        <v>45042</v>
      </c>
      <c r="S40" s="63">
        <v>22.5</v>
      </c>
      <c r="T40" s="63">
        <v>22.5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45042</v>
      </c>
      <c r="AA40" s="63">
        <v>15</v>
      </c>
      <c r="AB40" s="63">
        <v>30</v>
      </c>
      <c r="AC40" s="63">
        <v>15</v>
      </c>
      <c r="AD40" s="63">
        <v>30</v>
      </c>
      <c r="AE40" s="64">
        <v>20</v>
      </c>
      <c r="AF40" s="63">
        <v>20</v>
      </c>
      <c r="AG40" s="62"/>
      <c r="AH40" s="60">
        <f>VLOOKUP($A40,'Date Reference'!$K$6:$L$36,2,FALSE)</f>
        <v>45042</v>
      </c>
      <c r="AI40" s="63">
        <v>15</v>
      </c>
      <c r="AJ40" s="63">
        <v>37.5</v>
      </c>
      <c r="AK40" s="63">
        <v>15</v>
      </c>
      <c r="AL40" s="63">
        <v>45</v>
      </c>
      <c r="AM40" s="64">
        <v>20</v>
      </c>
      <c r="AN40" s="63">
        <v>30</v>
      </c>
      <c r="AO40" s="62"/>
      <c r="AP40" s="60">
        <f>VLOOKUP($A40,'Date Reference'!$K$6:$L$36,2,FALSE)</f>
        <v>45042</v>
      </c>
      <c r="AQ40" s="63">
        <v>22.5</v>
      </c>
      <c r="AR40" s="63">
        <v>30</v>
      </c>
      <c r="AS40" s="63">
        <v>15</v>
      </c>
      <c r="AT40" s="63">
        <v>30</v>
      </c>
      <c r="AU40" s="63">
        <v>20</v>
      </c>
      <c r="AV40" s="64">
        <v>30</v>
      </c>
    </row>
    <row r="41" spans="1:48" x14ac:dyDescent="0.25">
      <c r="A41">
        <v>27</v>
      </c>
      <c r="B41" s="40">
        <f>VLOOKUP($A41,'Date Reference'!$K$6:$L$36,2,FALSE)</f>
        <v>45043</v>
      </c>
      <c r="C41" s="63">
        <v>15</v>
      </c>
      <c r="D41" s="63">
        <v>22.5</v>
      </c>
      <c r="E41" s="63">
        <v>15</v>
      </c>
      <c r="F41" s="65">
        <v>22.5</v>
      </c>
      <c r="G41" s="64">
        <v>20</v>
      </c>
      <c r="H41" s="63">
        <v>20</v>
      </c>
      <c r="J41" s="40">
        <f>VLOOKUP($A41,'Date Reference'!$K$6:$L$36,2,FALSE)</f>
        <v>45043</v>
      </c>
      <c r="K41" s="63">
        <v>15</v>
      </c>
      <c r="L41" s="63">
        <v>37.5</v>
      </c>
      <c r="M41" s="63">
        <v>15</v>
      </c>
      <c r="N41" s="63">
        <v>37.5</v>
      </c>
      <c r="O41" s="64">
        <v>20</v>
      </c>
      <c r="P41" s="63">
        <v>30</v>
      </c>
      <c r="R41" s="40">
        <f>VLOOKUP($A41,'Date Reference'!$K$6:$L$36,2,FALSE)</f>
        <v>45043</v>
      </c>
      <c r="S41" s="63">
        <v>22.5</v>
      </c>
      <c r="T41" s="63">
        <v>22.5</v>
      </c>
      <c r="U41" s="63">
        <v>22.5</v>
      </c>
      <c r="V41" s="63">
        <v>22.5</v>
      </c>
      <c r="W41" s="64">
        <v>30</v>
      </c>
      <c r="X41" s="63">
        <v>20</v>
      </c>
      <c r="Y41" s="62"/>
      <c r="Z41" s="60">
        <f>VLOOKUP($A41,'Date Reference'!$K$6:$L$36,2,FALSE)</f>
        <v>45043</v>
      </c>
      <c r="AA41" s="63">
        <v>15</v>
      </c>
      <c r="AB41" s="63">
        <v>30</v>
      </c>
      <c r="AC41" s="63">
        <v>15</v>
      </c>
      <c r="AD41" s="63">
        <v>30</v>
      </c>
      <c r="AE41" s="64">
        <v>20</v>
      </c>
      <c r="AF41" s="63">
        <v>20</v>
      </c>
      <c r="AG41" s="62"/>
      <c r="AH41" s="60">
        <f>VLOOKUP($A41,'Date Reference'!$K$6:$L$36,2,FALSE)</f>
        <v>45043</v>
      </c>
      <c r="AI41" s="63">
        <v>15</v>
      </c>
      <c r="AJ41" s="63">
        <v>45</v>
      </c>
      <c r="AK41" s="63">
        <v>22.5</v>
      </c>
      <c r="AL41" s="63">
        <v>37.5</v>
      </c>
      <c r="AM41" s="64">
        <v>20</v>
      </c>
      <c r="AN41" s="63">
        <v>30</v>
      </c>
      <c r="AO41" s="62"/>
      <c r="AP41" s="60">
        <f>VLOOKUP($A41,'Date Reference'!$K$6:$L$36,2,FALSE)</f>
        <v>45043</v>
      </c>
      <c r="AQ41" s="63">
        <v>22.5</v>
      </c>
      <c r="AR41" s="63">
        <v>30</v>
      </c>
      <c r="AS41" s="63">
        <v>15</v>
      </c>
      <c r="AT41" s="63">
        <v>37.5</v>
      </c>
      <c r="AU41" s="64">
        <v>30</v>
      </c>
      <c r="AV41" s="64">
        <v>30</v>
      </c>
    </row>
    <row r="42" spans="1:48" x14ac:dyDescent="0.25">
      <c r="A42">
        <v>28</v>
      </c>
      <c r="B42" s="40">
        <f>VLOOKUP($A42,'Date Reference'!$K$6:$L$36,2,FALSE)</f>
        <v>45044</v>
      </c>
      <c r="C42" s="63">
        <v>15</v>
      </c>
      <c r="D42" s="63">
        <v>22.5</v>
      </c>
      <c r="E42" s="63">
        <v>15</v>
      </c>
      <c r="F42" s="65">
        <v>22.5</v>
      </c>
      <c r="G42" s="64">
        <v>20</v>
      </c>
      <c r="H42" s="63">
        <v>20</v>
      </c>
      <c r="J42" s="40">
        <f>VLOOKUP($A42,'Date Reference'!$K$6:$L$36,2,FALSE)</f>
        <v>45044</v>
      </c>
      <c r="K42" s="63">
        <v>22.5</v>
      </c>
      <c r="L42" s="63">
        <v>30</v>
      </c>
      <c r="M42" s="63">
        <v>22.5</v>
      </c>
      <c r="N42" s="63">
        <v>30</v>
      </c>
      <c r="O42" s="64">
        <v>20</v>
      </c>
      <c r="P42" s="63">
        <v>30</v>
      </c>
      <c r="R42" s="40">
        <f>VLOOKUP($A42,'Date Reference'!$K$6:$L$36,2,FALSE)</f>
        <v>45044</v>
      </c>
      <c r="S42" s="63">
        <v>22.5</v>
      </c>
      <c r="T42" s="63">
        <v>22.5</v>
      </c>
      <c r="U42" s="63">
        <v>22.5</v>
      </c>
      <c r="V42" s="63">
        <v>30</v>
      </c>
      <c r="W42" s="64">
        <v>30</v>
      </c>
      <c r="X42" s="63">
        <v>20</v>
      </c>
      <c r="Y42" s="62"/>
      <c r="Z42" s="60">
        <f>VLOOKUP($A42,'Date Reference'!$K$6:$L$36,2,FALSE)</f>
        <v>45044</v>
      </c>
      <c r="AA42" s="63">
        <v>15</v>
      </c>
      <c r="AB42" s="63">
        <v>22.5</v>
      </c>
      <c r="AC42" s="63">
        <v>15</v>
      </c>
      <c r="AD42" s="63">
        <v>30</v>
      </c>
      <c r="AE42" s="64">
        <v>20</v>
      </c>
      <c r="AF42" s="63">
        <v>20</v>
      </c>
      <c r="AG42" s="62"/>
      <c r="AH42" s="60">
        <f>VLOOKUP($A42,'Date Reference'!$K$6:$L$36,2,FALSE)</f>
        <v>45044</v>
      </c>
      <c r="AI42" s="63">
        <v>15</v>
      </c>
      <c r="AJ42" s="63">
        <v>45</v>
      </c>
      <c r="AK42" s="63">
        <v>15</v>
      </c>
      <c r="AL42" s="63">
        <v>45</v>
      </c>
      <c r="AM42" s="64">
        <v>20</v>
      </c>
      <c r="AN42" s="63">
        <v>30</v>
      </c>
      <c r="AO42" s="62"/>
      <c r="AP42" s="60">
        <f>VLOOKUP($A42,'Date Reference'!$K$6:$L$36,2,FALSE)</f>
        <v>45044</v>
      </c>
      <c r="AQ42" s="63">
        <v>15</v>
      </c>
      <c r="AR42" s="63">
        <v>37.5</v>
      </c>
      <c r="AS42" s="63">
        <v>15</v>
      </c>
      <c r="AT42" s="63">
        <v>37.5</v>
      </c>
      <c r="AU42" s="64">
        <v>20</v>
      </c>
      <c r="AV42" s="64">
        <v>30</v>
      </c>
    </row>
    <row r="43" spans="1:48" x14ac:dyDescent="0.25">
      <c r="A43">
        <v>29</v>
      </c>
      <c r="B43" s="40">
        <f>VLOOKUP($A43,'Date Reference'!$K$6:$L$36,2,FALSE)</f>
        <v>45045</v>
      </c>
      <c r="C43" s="63">
        <v>15</v>
      </c>
      <c r="D43" s="63">
        <v>22.5</v>
      </c>
      <c r="E43" s="63">
        <v>15</v>
      </c>
      <c r="F43" s="65">
        <v>22.5</v>
      </c>
      <c r="G43" s="64">
        <v>20</v>
      </c>
      <c r="H43" s="63">
        <v>20</v>
      </c>
      <c r="J43" s="40">
        <f>VLOOKUP($A43,'Date Reference'!$K$6:$L$36,2,FALSE)</f>
        <v>45045</v>
      </c>
      <c r="K43" s="63">
        <v>22.5</v>
      </c>
      <c r="L43" s="63">
        <v>30</v>
      </c>
      <c r="M43" s="63">
        <v>30</v>
      </c>
      <c r="N43" s="63">
        <v>22.5</v>
      </c>
      <c r="O43" s="64">
        <v>20</v>
      </c>
      <c r="P43" s="63">
        <v>30</v>
      </c>
      <c r="R43" s="40">
        <f>VLOOKUP($A43,'Date Reference'!$K$6:$L$36,2,FALSE)</f>
        <v>45045</v>
      </c>
      <c r="S43" s="63">
        <v>22.5</v>
      </c>
      <c r="T43" s="63">
        <v>22.5</v>
      </c>
      <c r="U43" s="63">
        <v>30</v>
      </c>
      <c r="V43" s="63">
        <v>22.5</v>
      </c>
      <c r="W43" s="64">
        <v>20</v>
      </c>
      <c r="X43" s="63">
        <v>30</v>
      </c>
      <c r="Y43" s="62"/>
      <c r="Z43" s="60">
        <f>VLOOKUP($A43,'Date Reference'!$K$6:$L$36,2,FALSE)</f>
        <v>45045</v>
      </c>
      <c r="AA43" s="63">
        <v>22.5</v>
      </c>
      <c r="AB43" s="63">
        <v>30</v>
      </c>
      <c r="AC43" s="63">
        <v>15</v>
      </c>
      <c r="AD43" s="63">
        <v>30</v>
      </c>
      <c r="AE43" s="64">
        <v>20</v>
      </c>
      <c r="AF43" s="63">
        <v>20</v>
      </c>
      <c r="AG43" s="62"/>
      <c r="AH43" s="60">
        <f>VLOOKUP($A43,'Date Reference'!$K$6:$L$36,2,FALSE)</f>
        <v>45045</v>
      </c>
      <c r="AI43" s="63">
        <v>15</v>
      </c>
      <c r="AJ43" s="63">
        <v>45</v>
      </c>
      <c r="AK43" s="63">
        <v>15</v>
      </c>
      <c r="AL43" s="63">
        <v>45</v>
      </c>
      <c r="AM43" s="64">
        <v>20</v>
      </c>
      <c r="AN43" s="63">
        <v>30</v>
      </c>
      <c r="AO43" s="62"/>
      <c r="AP43" s="60">
        <f>VLOOKUP($A43,'Date Reference'!$K$6:$L$36,2,FALSE)</f>
        <v>45045</v>
      </c>
      <c r="AQ43" s="63">
        <v>22.5</v>
      </c>
      <c r="AR43" s="63">
        <v>30</v>
      </c>
      <c r="AS43" s="63">
        <v>15</v>
      </c>
      <c r="AT43" s="63">
        <v>30</v>
      </c>
      <c r="AU43" s="64">
        <v>20</v>
      </c>
      <c r="AV43" s="64">
        <v>30</v>
      </c>
    </row>
    <row r="44" spans="1:48" x14ac:dyDescent="0.25">
      <c r="A44">
        <v>30</v>
      </c>
      <c r="B44" s="40">
        <f>VLOOKUP($A44,'Date Reference'!$K$6:$L$36,2,FALSE)</f>
        <v>45046</v>
      </c>
      <c r="C44" s="63">
        <v>15</v>
      </c>
      <c r="D44" s="63">
        <v>22.5</v>
      </c>
      <c r="E44" s="63">
        <v>15</v>
      </c>
      <c r="F44" s="63">
        <v>30</v>
      </c>
      <c r="G44" s="64">
        <v>20</v>
      </c>
      <c r="H44" s="63">
        <v>20</v>
      </c>
      <c r="J44" s="40">
        <f>VLOOKUP($A44,'Date Reference'!$K$6:$L$36,2,FALSE)</f>
        <v>45046</v>
      </c>
      <c r="K44" s="63">
        <v>22.5</v>
      </c>
      <c r="L44" s="63">
        <v>30</v>
      </c>
      <c r="M44" s="63">
        <v>30</v>
      </c>
      <c r="N44" s="63">
        <v>22.5</v>
      </c>
      <c r="O44" s="64">
        <v>20</v>
      </c>
      <c r="P44" s="63">
        <v>30</v>
      </c>
      <c r="R44" s="40">
        <f>VLOOKUP($A44,'Date Reference'!$K$6:$L$36,2,FALSE)</f>
        <v>45046</v>
      </c>
      <c r="S44" s="63">
        <v>22.5</v>
      </c>
      <c r="T44" s="63">
        <v>22.5</v>
      </c>
      <c r="U44" s="63">
        <v>22.5</v>
      </c>
      <c r="V44" s="63">
        <v>30</v>
      </c>
      <c r="W44" s="64">
        <v>20</v>
      </c>
      <c r="X44" s="63">
        <v>20</v>
      </c>
      <c r="Y44" s="62"/>
      <c r="Z44" s="60">
        <f>VLOOKUP($A44,'Date Reference'!$K$6:$L$36,2,FALSE)</f>
        <v>45046</v>
      </c>
      <c r="AA44" s="63">
        <v>15</v>
      </c>
      <c r="AB44" s="63">
        <v>30</v>
      </c>
      <c r="AC44" s="63">
        <v>15</v>
      </c>
      <c r="AD44" s="63">
        <v>30</v>
      </c>
      <c r="AE44" s="64">
        <v>20</v>
      </c>
      <c r="AF44" s="63">
        <v>20</v>
      </c>
      <c r="AG44" s="62"/>
      <c r="AH44" s="60">
        <f>VLOOKUP($A44,'Date Reference'!$K$6:$L$36,2,FALSE)</f>
        <v>45046</v>
      </c>
      <c r="AI44" s="63">
        <v>15</v>
      </c>
      <c r="AJ44" s="63">
        <v>45</v>
      </c>
      <c r="AK44" s="63">
        <v>15</v>
      </c>
      <c r="AL44" s="63">
        <v>45</v>
      </c>
      <c r="AM44" s="64">
        <v>20</v>
      </c>
      <c r="AN44" s="63">
        <v>30</v>
      </c>
      <c r="AO44" s="62"/>
      <c r="AP44" s="60">
        <f>VLOOKUP($A44,'Date Reference'!$K$6:$L$36,2,FALSE)</f>
        <v>45046</v>
      </c>
      <c r="AQ44" s="63">
        <v>15</v>
      </c>
      <c r="AR44" s="63">
        <v>30</v>
      </c>
      <c r="AS44" s="63">
        <v>22.5</v>
      </c>
      <c r="AT44" s="63">
        <v>22.5</v>
      </c>
      <c r="AU44" s="64">
        <v>20</v>
      </c>
      <c r="AV44" s="64">
        <v>30</v>
      </c>
    </row>
    <row r="45" spans="1:48" ht="15.75" thickBot="1" x14ac:dyDescent="0.3">
      <c r="A45">
        <v>31</v>
      </c>
      <c r="B45" s="40" t="str">
        <f>VLOOKUP($A45,'Date Reference'!$K$6:$L$36,2,FALSE)</f>
        <v/>
      </c>
      <c r="C45" s="63"/>
      <c r="D45" s="63"/>
      <c r="E45" s="63"/>
      <c r="F45" s="63"/>
      <c r="G45" s="64"/>
      <c r="H45" s="63"/>
      <c r="J45" s="40" t="str">
        <f>VLOOKUP($A45,'Date Reference'!$K$6:$L$36,2,FALSE)</f>
        <v/>
      </c>
      <c r="K45" s="63"/>
      <c r="L45" s="63"/>
      <c r="M45" s="63"/>
      <c r="N45" s="63"/>
      <c r="O45" s="64"/>
      <c r="P45" s="63"/>
      <c r="R45" s="41" t="str">
        <f>VLOOKUP($A45,'Date Reference'!$K$6:$L$36,2,FALSE)</f>
        <v/>
      </c>
      <c r="S45" s="63"/>
      <c r="T45" s="63"/>
      <c r="U45" s="63"/>
      <c r="V45" s="63"/>
      <c r="W45" s="64"/>
      <c r="X45" s="63"/>
      <c r="Y45" s="62"/>
      <c r="Z45" s="61" t="str">
        <f>VLOOKUP($A45,'Date Reference'!$K$6:$L$36,2,FALSE)</f>
        <v/>
      </c>
      <c r="AA45" s="63"/>
      <c r="AB45" s="63"/>
      <c r="AC45" s="63"/>
      <c r="AD45" s="63"/>
      <c r="AE45" s="64"/>
      <c r="AF45" s="63"/>
      <c r="AG45" s="62"/>
      <c r="AH45" s="61" t="str">
        <f>VLOOKUP($A45,'Date Reference'!$K$6:$L$36,2,FALSE)</f>
        <v/>
      </c>
      <c r="AI45" s="63"/>
      <c r="AJ45" s="63"/>
      <c r="AK45" s="63"/>
      <c r="AL45" s="63"/>
      <c r="AM45" s="64"/>
      <c r="AN45" s="63"/>
      <c r="AO45" s="62"/>
      <c r="AP45" s="61" t="str">
        <f>VLOOKUP($A45,'Date Reference'!$K$6:$L$36,2,FALSE)</f>
        <v/>
      </c>
      <c r="AQ45" s="63"/>
      <c r="AR45" s="63"/>
      <c r="AS45" s="63"/>
      <c r="AT45" s="63"/>
      <c r="AU45" s="64"/>
      <c r="AV45" s="64"/>
    </row>
    <row r="46" spans="1:48" ht="16.5" thickBot="1" x14ac:dyDescent="0.3">
      <c r="B46" s="31" t="s">
        <v>83</v>
      </c>
      <c r="C46" s="58">
        <f>SUM(C15:C45)-SUMIF($B$15:$B$45,"",C15:C45)</f>
        <v>450</v>
      </c>
      <c r="D46" s="58">
        <f t="shared" ref="D46:H46" si="0">SUM(D15:D45)-SUMIF($B$15:$B$45,"",D15:D45)</f>
        <v>697.5</v>
      </c>
      <c r="E46" s="58">
        <f t="shared" si="0"/>
        <v>450</v>
      </c>
      <c r="F46" s="58">
        <f t="shared" si="0"/>
        <v>825</v>
      </c>
      <c r="G46" s="58">
        <f t="shared" si="0"/>
        <v>600</v>
      </c>
      <c r="H46" s="58">
        <f t="shared" si="0"/>
        <v>600</v>
      </c>
      <c r="J46" s="31" t="s">
        <v>83</v>
      </c>
      <c r="K46" s="58">
        <f>SUM(K15:K45)-SUMIF($J$15:$J$45,"",K15:K45)</f>
        <v>652.5</v>
      </c>
      <c r="L46" s="58">
        <f t="shared" ref="L46:P46" si="1">SUM(L15:L45)-SUMIF($J$15:$J$45,"",L15:L45)</f>
        <v>862.5</v>
      </c>
      <c r="M46" s="58">
        <f>SUM(M15:M45)-SUMIF($J$15:$J$45,"",M15:M45)</f>
        <v>645</v>
      </c>
      <c r="N46" s="58">
        <f>SUM(N15:N45)-SUMIF($J$15:$J$45,"",N15:N45)</f>
        <v>877.5</v>
      </c>
      <c r="O46" s="58">
        <f t="shared" si="1"/>
        <v>610</v>
      </c>
      <c r="P46" s="58">
        <f t="shared" si="1"/>
        <v>820</v>
      </c>
      <c r="Q46" s="4"/>
      <c r="R46" s="31" t="s">
        <v>83</v>
      </c>
      <c r="S46" s="58">
        <f>SUM(S15:S45)-SUMIF($S$15:$S$45,"",S15:S45)</f>
        <v>690</v>
      </c>
      <c r="T46" s="58">
        <f t="shared" ref="T46:X46" si="2">SUM(T15:T45)-SUMIF($S$15:$S$45,"",T15:T45)</f>
        <v>712.5</v>
      </c>
      <c r="U46" s="58">
        <f t="shared" si="2"/>
        <v>697.5</v>
      </c>
      <c r="V46" s="58">
        <f t="shared" si="2"/>
        <v>720</v>
      </c>
      <c r="W46" s="58">
        <f t="shared" si="2"/>
        <v>720</v>
      </c>
      <c r="X46" s="58">
        <f t="shared" si="2"/>
        <v>620</v>
      </c>
      <c r="Z46" s="31" t="s">
        <v>83</v>
      </c>
      <c r="AA46" s="58">
        <f>SUM(AA15:AA45)-SUMIF($Z$15:$Z$45,"",AA15:AA45)</f>
        <v>457.5</v>
      </c>
      <c r="AB46" s="58">
        <f t="shared" ref="AB46:AF46" si="3">SUM(AB15:AB45)-SUMIF($Z$15:$Z$45,"",AB15:AB45)</f>
        <v>900</v>
      </c>
      <c r="AC46" s="58">
        <f t="shared" si="3"/>
        <v>465</v>
      </c>
      <c r="AD46" s="58">
        <f t="shared" si="3"/>
        <v>900</v>
      </c>
      <c r="AE46" s="58">
        <f t="shared" si="3"/>
        <v>600</v>
      </c>
      <c r="AF46" s="58">
        <f t="shared" si="3"/>
        <v>620</v>
      </c>
      <c r="AG46" s="58"/>
      <c r="AH46" s="31" t="s">
        <v>83</v>
      </c>
      <c r="AI46" s="58">
        <f>SUM(AI15:AI45)-SUMIF($AH$15:$AH$45,"",AI15:AI45)</f>
        <v>472.5</v>
      </c>
      <c r="AJ46" s="58">
        <f t="shared" ref="AJ46:AN46" si="4">SUM(AJ15:AJ45)-SUMIF($AH$15:$AH$45,"",AJ15:AJ45)</f>
        <v>1222.5</v>
      </c>
      <c r="AK46" s="58">
        <f>SUM(AK15:AK45)-SUMIF($AH$15:$AH$45,"",AK15:AK45)</f>
        <v>465</v>
      </c>
      <c r="AL46" s="58">
        <f t="shared" si="4"/>
        <v>1260</v>
      </c>
      <c r="AM46" s="58">
        <f t="shared" si="4"/>
        <v>610</v>
      </c>
      <c r="AN46" s="58">
        <f t="shared" si="4"/>
        <v>990</v>
      </c>
      <c r="AP46" s="31" t="s">
        <v>83</v>
      </c>
      <c r="AQ46" s="58">
        <f>SUM(AQ15:AQ45)-SUMIF($AP$15:$AP$45,"",AQ15:AQ45)</f>
        <v>600</v>
      </c>
      <c r="AR46" s="58">
        <f t="shared" ref="AR46:AV46" si="5">SUM(AR15:AR45)-SUMIF($AP$15:$AP$45,"",AR15:AR45)</f>
        <v>795</v>
      </c>
      <c r="AS46" s="58">
        <f t="shared" si="5"/>
        <v>570</v>
      </c>
      <c r="AT46" s="58">
        <f t="shared" si="5"/>
        <v>810</v>
      </c>
      <c r="AU46" s="58">
        <f t="shared" si="5"/>
        <v>610</v>
      </c>
      <c r="AV46" s="68">
        <f t="shared" si="5"/>
        <v>680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4" t="s">
        <v>115</v>
      </c>
      <c r="C49" s="75"/>
      <c r="D49" s="75"/>
      <c r="E49" s="75"/>
      <c r="F49" s="75"/>
      <c r="G49" s="75"/>
      <c r="H49" s="76"/>
    </row>
    <row r="50" spans="2:24" ht="15.75" thickBot="1" x14ac:dyDescent="0.3">
      <c r="B50" s="77"/>
      <c r="C50" s="78"/>
      <c r="D50" s="78"/>
      <c r="E50" s="78"/>
      <c r="F50" s="78"/>
      <c r="G50" s="78"/>
      <c r="H50" s="79"/>
    </row>
    <row r="51" spans="2:24" x14ac:dyDescent="0.25">
      <c r="B51" s="95" t="s">
        <v>105</v>
      </c>
      <c r="C51" s="95"/>
      <c r="D51" s="95"/>
      <c r="E51" s="95"/>
      <c r="F51" s="95"/>
      <c r="G51" s="95"/>
      <c r="H51" s="95"/>
      <c r="J51" s="95" t="s">
        <v>114</v>
      </c>
      <c r="K51" s="95"/>
      <c r="L51" s="95"/>
      <c r="M51" s="95"/>
      <c r="N51" s="95"/>
      <c r="O51" s="95"/>
      <c r="P51" s="95"/>
      <c r="R51" s="95" t="s">
        <v>82</v>
      </c>
      <c r="S51" s="95"/>
      <c r="T51" s="95"/>
      <c r="U51" s="95"/>
      <c r="V51" s="95"/>
      <c r="W51" s="95"/>
      <c r="X51" s="95"/>
    </row>
    <row r="52" spans="2:24" x14ac:dyDescent="0.25">
      <c r="B52" s="89"/>
      <c r="C52" s="89"/>
      <c r="D52" s="89"/>
      <c r="E52" s="89"/>
      <c r="F52" s="89"/>
      <c r="G52" s="89"/>
      <c r="H52" s="89"/>
      <c r="J52" s="89"/>
      <c r="K52" s="89"/>
      <c r="L52" s="89"/>
      <c r="M52" s="89"/>
      <c r="N52" s="89"/>
      <c r="O52" s="89"/>
      <c r="P52" s="89"/>
      <c r="R52" s="89"/>
      <c r="S52" s="89"/>
      <c r="T52" s="89"/>
      <c r="U52" s="89"/>
      <c r="V52" s="89"/>
      <c r="W52" s="89"/>
      <c r="X52" s="89"/>
    </row>
    <row r="53" spans="2:24" ht="18.75" x14ac:dyDescent="0.3">
      <c r="B53" s="3" t="s">
        <v>17</v>
      </c>
      <c r="C53" s="92" t="s">
        <v>81</v>
      </c>
      <c r="D53" s="93"/>
      <c r="E53" s="93"/>
      <c r="F53" s="93"/>
      <c r="G53" s="93"/>
      <c r="H53" s="94"/>
      <c r="J53" s="3" t="s">
        <v>6</v>
      </c>
      <c r="K53" s="92" t="s">
        <v>81</v>
      </c>
      <c r="L53" s="93"/>
      <c r="M53" s="93"/>
      <c r="N53" s="93"/>
      <c r="O53" s="93"/>
      <c r="P53" s="94"/>
      <c r="R53" s="15" t="s">
        <v>12</v>
      </c>
      <c r="S53" s="92" t="s">
        <v>81</v>
      </c>
      <c r="T53" s="93"/>
      <c r="U53" s="93"/>
      <c r="V53" s="93"/>
      <c r="W53" s="93"/>
      <c r="X53" s="94"/>
    </row>
    <row r="54" spans="2:24" ht="18.75" x14ac:dyDescent="0.3">
      <c r="B54" s="3"/>
      <c r="C54" s="30" t="s">
        <v>78</v>
      </c>
      <c r="D54" s="30" t="s">
        <v>52</v>
      </c>
      <c r="E54" s="30" t="s">
        <v>78</v>
      </c>
      <c r="F54" s="30" t="s">
        <v>52</v>
      </c>
      <c r="G54" s="30" t="s">
        <v>78</v>
      </c>
      <c r="H54" s="30" t="s">
        <v>52</v>
      </c>
      <c r="J54" s="3"/>
      <c r="K54" s="30" t="s">
        <v>78</v>
      </c>
      <c r="L54" s="30" t="s">
        <v>52</v>
      </c>
      <c r="M54" s="30" t="s">
        <v>78</v>
      </c>
      <c r="N54" s="30" t="s">
        <v>52</v>
      </c>
      <c r="O54" s="30" t="s">
        <v>78</v>
      </c>
      <c r="P54" s="30" t="s">
        <v>52</v>
      </c>
      <c r="R54" s="3"/>
      <c r="S54" s="30" t="s">
        <v>78</v>
      </c>
      <c r="T54" s="30" t="s">
        <v>52</v>
      </c>
      <c r="U54" s="30" t="s">
        <v>78</v>
      </c>
      <c r="V54" s="30" t="s">
        <v>52</v>
      </c>
      <c r="W54" s="30" t="s">
        <v>78</v>
      </c>
      <c r="X54" s="30" t="s">
        <v>52</v>
      </c>
    </row>
    <row r="55" spans="2:24" x14ac:dyDescent="0.25">
      <c r="B55" s="33" t="s">
        <v>0</v>
      </c>
      <c r="C55" s="90" t="s">
        <v>79</v>
      </c>
      <c r="D55" s="91"/>
      <c r="E55" s="90" t="s">
        <v>80</v>
      </c>
      <c r="F55" s="91"/>
      <c r="G55" s="90" t="s">
        <v>42</v>
      </c>
      <c r="H55" s="91"/>
      <c r="I55" s="34"/>
      <c r="J55" s="33" t="s">
        <v>0</v>
      </c>
      <c r="K55" s="90" t="s">
        <v>79</v>
      </c>
      <c r="L55" s="91"/>
      <c r="M55" s="90" t="s">
        <v>80</v>
      </c>
      <c r="N55" s="91"/>
      <c r="O55" s="90" t="s">
        <v>42</v>
      </c>
      <c r="P55" s="91"/>
      <c r="R55" s="33" t="s">
        <v>0</v>
      </c>
      <c r="S55" s="90" t="s">
        <v>79</v>
      </c>
      <c r="T55" s="91"/>
      <c r="U55" s="90" t="s">
        <v>80</v>
      </c>
      <c r="V55" s="91"/>
      <c r="W55" s="90" t="s">
        <v>42</v>
      </c>
      <c r="X55" s="91"/>
    </row>
    <row r="56" spans="2:24" x14ac:dyDescent="0.25">
      <c r="B56" s="40">
        <f>VLOOKUP($A15,'Date Reference'!$K$6:$L$36,2,FALSE)</f>
        <v>45017</v>
      </c>
      <c r="C56" s="64">
        <v>15</v>
      </c>
      <c r="D56" s="63">
        <v>37.5</v>
      </c>
      <c r="E56" s="64">
        <v>15</v>
      </c>
      <c r="F56" s="63">
        <v>37.5</v>
      </c>
      <c r="G56" s="63">
        <v>10</v>
      </c>
      <c r="H56" s="63">
        <v>30</v>
      </c>
      <c r="I56" s="62"/>
      <c r="J56" s="60">
        <f>VLOOKUP($A15,'Date Reference'!$K$6:$L$36,2,FALSE)</f>
        <v>45017</v>
      </c>
      <c r="K56" s="64">
        <v>15</v>
      </c>
      <c r="L56" s="63">
        <v>22.5</v>
      </c>
      <c r="M56" s="64">
        <v>15</v>
      </c>
      <c r="N56" s="64">
        <v>15</v>
      </c>
      <c r="O56" s="63">
        <v>10</v>
      </c>
      <c r="P56" s="63">
        <v>20</v>
      </c>
      <c r="Q56" s="62"/>
      <c r="R56" s="60">
        <f>VLOOKUP($A15,'Date Reference'!$K$6:$L$36,2,FALSE)</f>
        <v>45017</v>
      </c>
      <c r="S56" s="64">
        <v>15</v>
      </c>
      <c r="T56" s="63">
        <v>30</v>
      </c>
      <c r="U56" s="64">
        <v>15</v>
      </c>
      <c r="V56" s="63">
        <v>30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45018</v>
      </c>
      <c r="C57" s="64">
        <v>15</v>
      </c>
      <c r="D57" s="63">
        <v>45</v>
      </c>
      <c r="E57" s="64">
        <v>15</v>
      </c>
      <c r="F57" s="63">
        <v>37.5</v>
      </c>
      <c r="G57" s="63">
        <v>10</v>
      </c>
      <c r="H57" s="63">
        <v>30</v>
      </c>
      <c r="I57" s="62"/>
      <c r="J57" s="60">
        <f>VLOOKUP($A16,'Date Reference'!$K$6:$L$36,2,FALSE)</f>
        <v>45018</v>
      </c>
      <c r="K57" s="64">
        <v>15</v>
      </c>
      <c r="L57" s="63">
        <v>22.5</v>
      </c>
      <c r="M57" s="64">
        <v>15</v>
      </c>
      <c r="N57" s="64">
        <v>15</v>
      </c>
      <c r="O57" s="63">
        <v>10</v>
      </c>
      <c r="P57" s="63">
        <v>20</v>
      </c>
      <c r="Q57" s="62"/>
      <c r="R57" s="60">
        <f>VLOOKUP($A16,'Date Reference'!$K$6:$L$36,2,FALSE)</f>
        <v>45018</v>
      </c>
      <c r="S57" s="64">
        <v>15</v>
      </c>
      <c r="T57" s="63">
        <v>37.5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45019</v>
      </c>
      <c r="C58" s="64">
        <v>15</v>
      </c>
      <c r="D58" s="63">
        <v>37.5</v>
      </c>
      <c r="E58" s="64">
        <v>15</v>
      </c>
      <c r="F58" s="63">
        <v>30</v>
      </c>
      <c r="G58" s="63">
        <v>10</v>
      </c>
      <c r="H58" s="63">
        <v>30</v>
      </c>
      <c r="I58" s="62"/>
      <c r="J58" s="60">
        <f>VLOOKUP($A17,'Date Reference'!$K$6:$L$36,2,FALSE)</f>
        <v>45019</v>
      </c>
      <c r="K58" s="64">
        <v>15</v>
      </c>
      <c r="L58" s="63">
        <v>22.5</v>
      </c>
      <c r="M58" s="64">
        <v>15</v>
      </c>
      <c r="N58" s="64">
        <v>22.5</v>
      </c>
      <c r="O58" s="63">
        <v>10</v>
      </c>
      <c r="P58" s="63">
        <v>20</v>
      </c>
      <c r="Q58" s="62"/>
      <c r="R58" s="60">
        <f>VLOOKUP($A17,'Date Reference'!$K$6:$L$36,2,FALSE)</f>
        <v>45019</v>
      </c>
      <c r="S58" s="64">
        <v>15</v>
      </c>
      <c r="T58" s="63">
        <v>30</v>
      </c>
      <c r="U58" s="64">
        <v>15</v>
      </c>
      <c r="V58" s="63">
        <v>22.5</v>
      </c>
      <c r="W58" s="63">
        <v>10</v>
      </c>
      <c r="X58" s="63">
        <v>10</v>
      </c>
    </row>
    <row r="59" spans="2:24" x14ac:dyDescent="0.25">
      <c r="B59" s="40">
        <f>VLOOKUP($A18,'Date Reference'!$K$6:$L$36,2,FALSE)</f>
        <v>45020</v>
      </c>
      <c r="C59" s="64">
        <v>15</v>
      </c>
      <c r="D59" s="63">
        <v>45</v>
      </c>
      <c r="E59" s="64">
        <v>7.5</v>
      </c>
      <c r="F59" s="63">
        <v>37.5</v>
      </c>
      <c r="G59" s="63">
        <v>20</v>
      </c>
      <c r="H59" s="63">
        <v>20</v>
      </c>
      <c r="I59" s="62"/>
      <c r="J59" s="60">
        <f>VLOOKUP($A18,'Date Reference'!$K$6:$L$36,2,FALSE)</f>
        <v>45020</v>
      </c>
      <c r="K59" s="64">
        <v>15</v>
      </c>
      <c r="L59" s="63">
        <v>22.5</v>
      </c>
      <c r="M59" s="64">
        <v>7.5</v>
      </c>
      <c r="N59" s="64">
        <v>22.5</v>
      </c>
      <c r="O59" s="63">
        <v>10</v>
      </c>
      <c r="P59" s="63">
        <v>20</v>
      </c>
      <c r="Q59" s="62"/>
      <c r="R59" s="60">
        <f>VLOOKUP($A18,'Date Reference'!$K$6:$L$36,2,FALSE)</f>
        <v>45020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45021</v>
      </c>
      <c r="C60" s="63">
        <v>7.5</v>
      </c>
      <c r="D60" s="63">
        <v>37.5</v>
      </c>
      <c r="E60" s="63">
        <v>22.5</v>
      </c>
      <c r="F60" s="63">
        <v>37.5</v>
      </c>
      <c r="G60" s="63">
        <v>10</v>
      </c>
      <c r="H60" s="63">
        <v>30</v>
      </c>
      <c r="I60" s="62"/>
      <c r="J60" s="60">
        <f>VLOOKUP($A19,'Date Reference'!$K$6:$L$36,2,FALSE)</f>
        <v>45021</v>
      </c>
      <c r="K60" s="64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20</v>
      </c>
      <c r="Q60" s="62"/>
      <c r="R60" s="60">
        <f>VLOOKUP($A19,'Date Reference'!$K$6:$L$36,2,FALSE)</f>
        <v>45021</v>
      </c>
      <c r="S60" s="63">
        <v>15</v>
      </c>
      <c r="T60" s="63">
        <v>22.5</v>
      </c>
      <c r="U60" s="64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45022</v>
      </c>
      <c r="C61" s="63">
        <v>15</v>
      </c>
      <c r="D61" s="63">
        <v>45</v>
      </c>
      <c r="E61" s="63">
        <v>15</v>
      </c>
      <c r="F61" s="63">
        <v>37.5</v>
      </c>
      <c r="G61" s="63">
        <v>10</v>
      </c>
      <c r="H61" s="63">
        <v>30</v>
      </c>
      <c r="I61" s="62"/>
      <c r="J61" s="60">
        <f>VLOOKUP($A20,'Date Reference'!$K$6:$L$36,2,FALSE)</f>
        <v>45022</v>
      </c>
      <c r="K61" s="64">
        <v>15</v>
      </c>
      <c r="L61" s="63">
        <v>22.5</v>
      </c>
      <c r="M61" s="63">
        <v>7.5</v>
      </c>
      <c r="N61" s="63">
        <v>22.5</v>
      </c>
      <c r="O61" s="63">
        <v>10</v>
      </c>
      <c r="P61" s="63">
        <v>20</v>
      </c>
      <c r="Q61" s="62"/>
      <c r="R61" s="60">
        <f>VLOOKUP($A20,'Date Reference'!$K$6:$L$36,2,FALSE)</f>
        <v>45022</v>
      </c>
      <c r="S61" s="63">
        <v>15</v>
      </c>
      <c r="T61" s="63">
        <v>30</v>
      </c>
      <c r="U61" s="64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45023</v>
      </c>
      <c r="C62" s="63">
        <v>7.5</v>
      </c>
      <c r="D62" s="63">
        <v>37.5</v>
      </c>
      <c r="E62" s="63">
        <v>15</v>
      </c>
      <c r="F62" s="63">
        <v>37.5</v>
      </c>
      <c r="G62" s="63">
        <v>10</v>
      </c>
      <c r="H62" s="63">
        <v>30</v>
      </c>
      <c r="I62" s="62"/>
      <c r="J62" s="60">
        <f>VLOOKUP($A21,'Date Reference'!$K$6:$L$36,2,FALSE)</f>
        <v>45023</v>
      </c>
      <c r="K62" s="64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45023</v>
      </c>
      <c r="S62" s="63">
        <v>15</v>
      </c>
      <c r="T62" s="63">
        <v>30</v>
      </c>
      <c r="U62" s="64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45024</v>
      </c>
      <c r="C63" s="63">
        <v>15</v>
      </c>
      <c r="D63" s="63">
        <v>37.5</v>
      </c>
      <c r="E63" s="63">
        <v>15</v>
      </c>
      <c r="F63" s="63">
        <v>45</v>
      </c>
      <c r="G63" s="63">
        <v>10</v>
      </c>
      <c r="H63" s="63">
        <v>30</v>
      </c>
      <c r="I63" s="62"/>
      <c r="J63" s="60">
        <f>VLOOKUP($A22,'Date Reference'!$K$6:$L$36,2,FALSE)</f>
        <v>45024</v>
      </c>
      <c r="K63" s="64">
        <v>15</v>
      </c>
      <c r="L63" s="63">
        <v>22.5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45024</v>
      </c>
      <c r="S63" s="63">
        <v>15</v>
      </c>
      <c r="T63" s="63">
        <v>22.5</v>
      </c>
      <c r="U63" s="64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45025</v>
      </c>
      <c r="C64" s="63">
        <v>15</v>
      </c>
      <c r="D64" s="63">
        <v>45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45025</v>
      </c>
      <c r="K64" s="64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45025</v>
      </c>
      <c r="S64" s="63">
        <v>15</v>
      </c>
      <c r="T64" s="63">
        <v>30</v>
      </c>
      <c r="U64" s="64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45026</v>
      </c>
      <c r="C65" s="63">
        <v>15</v>
      </c>
      <c r="D65" s="63">
        <v>45</v>
      </c>
      <c r="E65" s="63">
        <v>15</v>
      </c>
      <c r="F65" s="63">
        <v>30</v>
      </c>
      <c r="G65" s="63">
        <v>10</v>
      </c>
      <c r="H65" s="63">
        <v>30</v>
      </c>
      <c r="I65" s="62"/>
      <c r="J65" s="60">
        <f>VLOOKUP($A24,'Date Reference'!$K$6:$L$36,2,FALSE)</f>
        <v>45026</v>
      </c>
      <c r="K65" s="63">
        <v>15</v>
      </c>
      <c r="L65" s="63">
        <v>22.5</v>
      </c>
      <c r="M65" s="63">
        <v>15</v>
      </c>
      <c r="N65" s="63">
        <v>22.5</v>
      </c>
      <c r="O65" s="63">
        <v>10</v>
      </c>
      <c r="P65" s="63">
        <v>20</v>
      </c>
      <c r="Q65" s="62"/>
      <c r="R65" s="60">
        <f>VLOOKUP($A24,'Date Reference'!$K$6:$L$36,2,FALSE)</f>
        <v>45026</v>
      </c>
      <c r="S65" s="63">
        <v>15</v>
      </c>
      <c r="T65" s="63">
        <v>30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45027</v>
      </c>
      <c r="C66" s="63">
        <v>15</v>
      </c>
      <c r="D66" s="63">
        <v>37.5</v>
      </c>
      <c r="E66" s="63">
        <v>15</v>
      </c>
      <c r="F66" s="63">
        <v>30</v>
      </c>
      <c r="G66" s="63">
        <v>10</v>
      </c>
      <c r="H66" s="63">
        <v>30</v>
      </c>
      <c r="I66" s="62"/>
      <c r="J66" s="60">
        <f>VLOOKUP($A25,'Date Reference'!$K$6:$L$36,2,FALSE)</f>
        <v>45027</v>
      </c>
      <c r="K66" s="63">
        <v>15</v>
      </c>
      <c r="L66" s="63">
        <v>22.5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45027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45028</v>
      </c>
      <c r="C67" s="63">
        <v>15</v>
      </c>
      <c r="D67" s="63">
        <v>37.5</v>
      </c>
      <c r="E67" s="63">
        <v>15</v>
      </c>
      <c r="F67" s="63">
        <v>30</v>
      </c>
      <c r="G67" s="63">
        <v>10</v>
      </c>
      <c r="H67" s="63">
        <v>30</v>
      </c>
      <c r="I67" s="62"/>
      <c r="J67" s="60">
        <f>VLOOKUP($A26,'Date Reference'!$K$6:$L$36,2,FALSE)</f>
        <v>45028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45028</v>
      </c>
      <c r="S67" s="63">
        <v>15</v>
      </c>
      <c r="T67" s="63">
        <v>30</v>
      </c>
      <c r="U67" s="63">
        <v>15</v>
      </c>
      <c r="V67" s="63">
        <v>15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45029</v>
      </c>
      <c r="C68" s="63">
        <v>15</v>
      </c>
      <c r="D68" s="63">
        <v>37.5</v>
      </c>
      <c r="E68" s="63">
        <v>15</v>
      </c>
      <c r="F68" s="63">
        <v>45</v>
      </c>
      <c r="G68" s="63">
        <v>10</v>
      </c>
      <c r="H68" s="63">
        <v>30</v>
      </c>
      <c r="I68" s="62"/>
      <c r="J68" s="60">
        <f>VLOOKUP($A27,'Date Reference'!$K$6:$L$36,2,FALSE)</f>
        <v>45029</v>
      </c>
      <c r="K68" s="63">
        <v>15</v>
      </c>
      <c r="L68" s="63">
        <v>22.5</v>
      </c>
      <c r="M68" s="63">
        <v>22.5</v>
      </c>
      <c r="N68" s="63">
        <v>7.5</v>
      </c>
      <c r="O68" s="63">
        <v>10</v>
      </c>
      <c r="P68" s="63">
        <v>20</v>
      </c>
      <c r="Q68" s="62"/>
      <c r="R68" s="60">
        <f>VLOOKUP($A27,'Date Reference'!$K$6:$L$36,2,FALSE)</f>
        <v>45029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45030</v>
      </c>
      <c r="C69" s="63">
        <v>7.5</v>
      </c>
      <c r="D69" s="63">
        <v>30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45030</v>
      </c>
      <c r="K69" s="63">
        <v>22.5</v>
      </c>
      <c r="L69" s="63">
        <v>22.5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45030</v>
      </c>
      <c r="S69" s="63">
        <v>15</v>
      </c>
      <c r="T69" s="63">
        <v>30</v>
      </c>
      <c r="U69" s="63">
        <v>7.5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45031</v>
      </c>
      <c r="C70" s="63">
        <v>15</v>
      </c>
      <c r="D70" s="63">
        <v>45</v>
      </c>
      <c r="E70" s="63">
        <v>15</v>
      </c>
      <c r="F70" s="63">
        <v>45</v>
      </c>
      <c r="G70" s="63">
        <v>10</v>
      </c>
      <c r="H70" s="63">
        <v>30</v>
      </c>
      <c r="I70" s="62"/>
      <c r="J70" s="60">
        <f>VLOOKUP($A29,'Date Reference'!$K$6:$L$36,2,FALSE)</f>
        <v>45031</v>
      </c>
      <c r="K70" s="63">
        <v>15</v>
      </c>
      <c r="L70" s="63">
        <v>22.5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45031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45032</v>
      </c>
      <c r="C71" s="63">
        <v>15</v>
      </c>
      <c r="D71" s="63">
        <v>37.5</v>
      </c>
      <c r="E71" s="63">
        <v>15</v>
      </c>
      <c r="F71" s="63">
        <v>30</v>
      </c>
      <c r="G71" s="63">
        <v>10</v>
      </c>
      <c r="H71" s="63">
        <v>30</v>
      </c>
      <c r="I71" s="62"/>
      <c r="J71" s="60">
        <f>VLOOKUP($A30,'Date Reference'!$K$6:$L$36,2,FALSE)</f>
        <v>45032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45032</v>
      </c>
      <c r="S71" s="63">
        <v>15</v>
      </c>
      <c r="T71" s="63">
        <v>37.5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45033</v>
      </c>
      <c r="C72" s="63">
        <v>15</v>
      </c>
      <c r="D72" s="63">
        <v>37.5</v>
      </c>
      <c r="E72" s="63">
        <v>15</v>
      </c>
      <c r="F72" s="63">
        <v>37.5</v>
      </c>
      <c r="G72" s="63">
        <v>10</v>
      </c>
      <c r="H72" s="63">
        <v>30</v>
      </c>
      <c r="I72" s="62"/>
      <c r="J72" s="60">
        <f>VLOOKUP($A31,'Date Reference'!$K$6:$L$36,2,FALSE)</f>
        <v>45033</v>
      </c>
      <c r="K72" s="63">
        <v>15</v>
      </c>
      <c r="L72" s="63">
        <v>30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45033</v>
      </c>
      <c r="S72" s="63">
        <v>7.5</v>
      </c>
      <c r="T72" s="63">
        <v>30</v>
      </c>
      <c r="U72" s="63">
        <v>15</v>
      </c>
      <c r="V72" s="63">
        <v>15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45034</v>
      </c>
      <c r="C73" s="63">
        <v>15</v>
      </c>
      <c r="D73" s="63">
        <v>37.5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45034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45034</v>
      </c>
      <c r="S73" s="63">
        <v>15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45035</v>
      </c>
      <c r="C74" s="63">
        <v>15</v>
      </c>
      <c r="D74" s="63">
        <v>37.5</v>
      </c>
      <c r="E74" s="63">
        <v>15</v>
      </c>
      <c r="F74" s="63">
        <v>37.5</v>
      </c>
      <c r="G74" s="63">
        <v>10</v>
      </c>
      <c r="H74" s="63">
        <v>30</v>
      </c>
      <c r="I74" s="62"/>
      <c r="J74" s="60">
        <f>VLOOKUP($A33,'Date Reference'!$K$6:$L$36,2,FALSE)</f>
        <v>45035</v>
      </c>
      <c r="K74" s="63">
        <v>15</v>
      </c>
      <c r="L74" s="63">
        <v>30</v>
      </c>
      <c r="M74" s="63">
        <v>15</v>
      </c>
      <c r="N74" s="63">
        <v>22.5</v>
      </c>
      <c r="O74" s="63">
        <v>10</v>
      </c>
      <c r="P74" s="63">
        <v>20</v>
      </c>
      <c r="Q74" s="62"/>
      <c r="R74" s="60">
        <f>VLOOKUP($A33,'Date Reference'!$K$6:$L$36,2,FALSE)</f>
        <v>45035</v>
      </c>
      <c r="S74" s="63">
        <v>15</v>
      </c>
      <c r="T74" s="63">
        <v>37.5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45036</v>
      </c>
      <c r="C75" s="63">
        <v>15</v>
      </c>
      <c r="D75" s="63">
        <v>52.5</v>
      </c>
      <c r="E75" s="63">
        <v>15</v>
      </c>
      <c r="F75" s="63">
        <v>45</v>
      </c>
      <c r="G75" s="63">
        <v>10</v>
      </c>
      <c r="H75" s="63">
        <v>30</v>
      </c>
      <c r="I75" s="62"/>
      <c r="J75" s="60">
        <f>VLOOKUP($A34,'Date Reference'!$K$6:$L$36,2,FALSE)</f>
        <v>45036</v>
      </c>
      <c r="K75" s="63">
        <v>15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45036</v>
      </c>
      <c r="S75" s="63">
        <v>7.5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45037</v>
      </c>
      <c r="C76" s="63">
        <v>15</v>
      </c>
      <c r="D76" s="63">
        <v>52.5</v>
      </c>
      <c r="E76" s="63">
        <v>15</v>
      </c>
      <c r="F76" s="63">
        <v>30</v>
      </c>
      <c r="G76" s="63">
        <v>10</v>
      </c>
      <c r="H76" s="63">
        <v>30</v>
      </c>
      <c r="I76" s="62"/>
      <c r="J76" s="60">
        <f>VLOOKUP($A35,'Date Reference'!$K$6:$L$36,2,FALSE)</f>
        <v>45037</v>
      </c>
      <c r="K76" s="63">
        <v>15</v>
      </c>
      <c r="L76" s="63">
        <v>22.5</v>
      </c>
      <c r="M76" s="63">
        <v>15</v>
      </c>
      <c r="N76" s="63">
        <v>22.5</v>
      </c>
      <c r="O76" s="63">
        <v>10</v>
      </c>
      <c r="P76" s="63">
        <v>20</v>
      </c>
      <c r="Q76" s="62"/>
      <c r="R76" s="60">
        <f>VLOOKUP($A35,'Date Reference'!$K$6:$L$36,2,FALSE)</f>
        <v>45037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45038</v>
      </c>
      <c r="C77" s="63">
        <v>15</v>
      </c>
      <c r="D77" s="63">
        <v>45</v>
      </c>
      <c r="E77" s="63">
        <v>15</v>
      </c>
      <c r="F77" s="63">
        <v>37.5</v>
      </c>
      <c r="G77" s="63">
        <v>10</v>
      </c>
      <c r="H77" s="63">
        <v>30</v>
      </c>
      <c r="I77" s="62"/>
      <c r="J77" s="60">
        <f>VLOOKUP($A36,'Date Reference'!$K$6:$L$36,2,FALSE)</f>
        <v>45038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45038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45039</v>
      </c>
      <c r="C78" s="63">
        <v>15</v>
      </c>
      <c r="D78" s="63">
        <v>37.5</v>
      </c>
      <c r="E78" s="63">
        <v>7.5</v>
      </c>
      <c r="F78" s="63">
        <v>37.5</v>
      </c>
      <c r="G78" s="63">
        <v>10</v>
      </c>
      <c r="H78" s="63">
        <v>30</v>
      </c>
      <c r="I78" s="62"/>
      <c r="J78" s="60">
        <f>VLOOKUP($A37,'Date Reference'!$K$6:$L$36,2,FALSE)</f>
        <v>45039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45039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45040</v>
      </c>
      <c r="C79" s="63">
        <v>15</v>
      </c>
      <c r="D79" s="63">
        <v>52.5</v>
      </c>
      <c r="E79" s="63">
        <v>15</v>
      </c>
      <c r="F79" s="63">
        <v>37.5</v>
      </c>
      <c r="G79" s="63">
        <v>10</v>
      </c>
      <c r="H79" s="63">
        <v>30</v>
      </c>
      <c r="I79" s="62"/>
      <c r="J79" s="60">
        <f>VLOOKUP($A38,'Date Reference'!$K$6:$L$36,2,FALSE)</f>
        <v>45040</v>
      </c>
      <c r="K79" s="63">
        <v>7.5</v>
      </c>
      <c r="L79" s="63">
        <v>30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45040</v>
      </c>
      <c r="S79" s="63">
        <v>15</v>
      </c>
      <c r="T79" s="63">
        <v>30</v>
      </c>
      <c r="U79" s="63">
        <v>15</v>
      </c>
      <c r="V79" s="63">
        <v>15</v>
      </c>
      <c r="W79" s="63">
        <v>10</v>
      </c>
      <c r="X79" s="64">
        <v>20</v>
      </c>
    </row>
    <row r="80" spans="2:24" x14ac:dyDescent="0.25">
      <c r="B80" s="40">
        <f>VLOOKUP($A39,'Date Reference'!$K$6:$L$36,2,FALSE)</f>
        <v>45041</v>
      </c>
      <c r="C80" s="63">
        <v>15</v>
      </c>
      <c r="D80" s="63">
        <v>45</v>
      </c>
      <c r="E80" s="63">
        <v>15</v>
      </c>
      <c r="F80" s="63">
        <v>30</v>
      </c>
      <c r="G80" s="63">
        <v>10</v>
      </c>
      <c r="H80" s="63">
        <v>30</v>
      </c>
      <c r="I80" s="62"/>
      <c r="J80" s="60">
        <f>VLOOKUP($A39,'Date Reference'!$K$6:$L$36,2,FALSE)</f>
        <v>45041</v>
      </c>
      <c r="K80" s="63">
        <v>7.5</v>
      </c>
      <c r="L80" s="63">
        <v>22.5</v>
      </c>
      <c r="M80" s="63">
        <v>15</v>
      </c>
      <c r="N80" s="63">
        <v>22.5</v>
      </c>
      <c r="O80" s="63">
        <v>10</v>
      </c>
      <c r="P80" s="64">
        <v>20</v>
      </c>
      <c r="Q80" s="62"/>
      <c r="R80" s="60">
        <f>VLOOKUP($A39,'Date Reference'!$K$6:$L$36,2,FALSE)</f>
        <v>45041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4">
        <v>20</v>
      </c>
    </row>
    <row r="81" spans="2:24" x14ac:dyDescent="0.25">
      <c r="B81" s="40">
        <f>VLOOKUP($A40,'Date Reference'!$K$6:$L$36,2,FALSE)</f>
        <v>45042</v>
      </c>
      <c r="C81" s="63">
        <v>15</v>
      </c>
      <c r="D81" s="63">
        <v>45</v>
      </c>
      <c r="E81" s="63">
        <v>15</v>
      </c>
      <c r="F81" s="63">
        <v>37.5</v>
      </c>
      <c r="G81" s="63">
        <v>10</v>
      </c>
      <c r="H81" s="63">
        <v>30</v>
      </c>
      <c r="I81" s="62"/>
      <c r="J81" s="60">
        <f>VLOOKUP($A40,'Date Reference'!$K$6:$L$36,2,FALSE)</f>
        <v>45042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45042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4">
        <v>20</v>
      </c>
    </row>
    <row r="82" spans="2:24" x14ac:dyDescent="0.25">
      <c r="B82" s="40">
        <f>VLOOKUP($A41,'Date Reference'!$K$6:$L$36,2,FALSE)</f>
        <v>45043</v>
      </c>
      <c r="C82" s="63">
        <v>15</v>
      </c>
      <c r="D82" s="63">
        <v>52.5</v>
      </c>
      <c r="E82" s="63">
        <v>7.5</v>
      </c>
      <c r="F82" s="63">
        <v>45</v>
      </c>
      <c r="G82" s="63">
        <v>20</v>
      </c>
      <c r="H82" s="63">
        <v>30</v>
      </c>
      <c r="I82" s="62"/>
      <c r="J82" s="60">
        <f>VLOOKUP($A41,'Date Reference'!$K$6:$L$36,2,FALSE)</f>
        <v>45043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45043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4">
        <v>20</v>
      </c>
    </row>
    <row r="83" spans="2:24" x14ac:dyDescent="0.25">
      <c r="B83" s="40">
        <f>VLOOKUP($A42,'Date Reference'!$K$6:$L$36,2,FALSE)</f>
        <v>45044</v>
      </c>
      <c r="C83" s="63">
        <v>7.5</v>
      </c>
      <c r="D83" s="63">
        <v>45</v>
      </c>
      <c r="E83" s="63">
        <v>15</v>
      </c>
      <c r="F83" s="63">
        <v>37.5</v>
      </c>
      <c r="G83" s="63">
        <v>10</v>
      </c>
      <c r="H83" s="63">
        <v>30</v>
      </c>
      <c r="I83" s="62"/>
      <c r="J83" s="60">
        <f>VLOOKUP($A42,'Date Reference'!$K$6:$L$36,2,FALSE)</f>
        <v>45044</v>
      </c>
      <c r="K83" s="63">
        <v>15</v>
      </c>
      <c r="L83" s="63">
        <v>22.5</v>
      </c>
      <c r="M83" s="63">
        <v>15</v>
      </c>
      <c r="N83" s="63">
        <v>15</v>
      </c>
      <c r="O83" s="63">
        <v>10</v>
      </c>
      <c r="P83" s="64">
        <v>30</v>
      </c>
      <c r="Q83" s="62"/>
      <c r="R83" s="60">
        <f>VLOOKUP($A42,'Date Reference'!$K$6:$L$36,2,FALSE)</f>
        <v>45044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4">
        <v>20</v>
      </c>
    </row>
    <row r="84" spans="2:24" x14ac:dyDescent="0.25">
      <c r="B84" s="40">
        <f>VLOOKUP($A43,'Date Reference'!$K$6:$L$36,2,FALSE)</f>
        <v>45045</v>
      </c>
      <c r="C84" s="63">
        <v>15</v>
      </c>
      <c r="D84" s="63">
        <v>37.5</v>
      </c>
      <c r="E84" s="63">
        <v>15</v>
      </c>
      <c r="F84" s="63">
        <v>30</v>
      </c>
      <c r="G84" s="63">
        <v>10</v>
      </c>
      <c r="H84" s="63">
        <v>20</v>
      </c>
      <c r="I84" s="62"/>
      <c r="J84" s="60">
        <f>VLOOKUP($A43,'Date Reference'!$K$6:$L$36,2,FALSE)</f>
        <v>45045</v>
      </c>
      <c r="K84" s="63">
        <v>15</v>
      </c>
      <c r="L84" s="63">
        <v>22.5</v>
      </c>
      <c r="M84" s="63">
        <v>15</v>
      </c>
      <c r="N84" s="63">
        <v>15</v>
      </c>
      <c r="O84" s="63">
        <v>10</v>
      </c>
      <c r="P84" s="64">
        <v>30</v>
      </c>
      <c r="Q84" s="62"/>
      <c r="R84" s="60">
        <f>VLOOKUP($A43,'Date Reference'!$K$6:$L$36,2,FALSE)</f>
        <v>45045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4">
        <v>20</v>
      </c>
    </row>
    <row r="85" spans="2:24" x14ac:dyDescent="0.25">
      <c r="B85" s="40">
        <f>VLOOKUP($A44,'Date Reference'!$K$6:$L$36,2,FALSE)</f>
        <v>45046</v>
      </c>
      <c r="C85" s="63">
        <v>15</v>
      </c>
      <c r="D85" s="63">
        <v>45</v>
      </c>
      <c r="E85" s="63">
        <v>15</v>
      </c>
      <c r="F85" s="63">
        <v>37.5</v>
      </c>
      <c r="G85" s="63">
        <v>10</v>
      </c>
      <c r="H85" s="63">
        <v>30</v>
      </c>
      <c r="I85" s="62"/>
      <c r="J85" s="60">
        <f>VLOOKUP($A44,'Date Reference'!$K$6:$L$36,2,FALSE)</f>
        <v>45046</v>
      </c>
      <c r="K85" s="63">
        <v>15</v>
      </c>
      <c r="L85" s="63">
        <v>22.5</v>
      </c>
      <c r="M85" s="63">
        <v>15</v>
      </c>
      <c r="N85" s="63">
        <v>15</v>
      </c>
      <c r="O85" s="63">
        <v>10</v>
      </c>
      <c r="P85" s="64">
        <v>30</v>
      </c>
      <c r="Q85" s="62"/>
      <c r="R85" s="60">
        <f>VLOOKUP($A44,'Date Reference'!$K$6:$L$36,2,FALSE)</f>
        <v>45046</v>
      </c>
      <c r="S85" s="63">
        <v>22.5</v>
      </c>
      <c r="T85" s="63">
        <v>30</v>
      </c>
      <c r="U85" s="63">
        <v>22.5</v>
      </c>
      <c r="V85" s="63">
        <v>22.5</v>
      </c>
      <c r="W85" s="63">
        <v>10</v>
      </c>
      <c r="X85" s="64">
        <v>20</v>
      </c>
    </row>
    <row r="86" spans="2:24" ht="15.75" thickBot="1" x14ac:dyDescent="0.3">
      <c r="B86" s="40" t="str">
        <f>VLOOKUP($A45,'Date Reference'!$K$6:$L$36,2,FALSE)</f>
        <v/>
      </c>
      <c r="C86" s="63"/>
      <c r="D86" s="63"/>
      <c r="E86" s="63"/>
      <c r="F86" s="63"/>
      <c r="G86" s="63"/>
      <c r="H86" s="63"/>
      <c r="J86" s="40" t="str">
        <f>VLOOKUP($A45,'Date Reference'!$K$6:$L$36,2,FALSE)</f>
        <v/>
      </c>
      <c r="K86" s="63"/>
      <c r="L86" s="63"/>
      <c r="M86" s="63"/>
      <c r="N86" s="63"/>
      <c r="O86" s="63"/>
      <c r="P86" s="64"/>
      <c r="R86" s="40" t="str">
        <f>VLOOKUP($A45,'Date Reference'!$K$6:$L$36,2,FALSE)</f>
        <v/>
      </c>
      <c r="S86" s="63"/>
      <c r="T86" s="63"/>
      <c r="U86" s="63"/>
      <c r="V86" s="63"/>
      <c r="W86" s="63"/>
      <c r="X86" s="63"/>
    </row>
    <row r="87" spans="2:24" ht="16.5" thickBot="1" x14ac:dyDescent="0.3">
      <c r="B87" s="31" t="s">
        <v>83</v>
      </c>
      <c r="C87" s="58">
        <f>SUM(C56:C86)-SUMIF($B$56:$B$86,"",C56:C86)</f>
        <v>420</v>
      </c>
      <c r="D87" s="58">
        <f t="shared" ref="D87:H87" si="6">SUM(D56:D86)-SUMIF($B$56:$B$86,"",D56:D86)</f>
        <v>1260</v>
      </c>
      <c r="E87" s="58">
        <f t="shared" si="6"/>
        <v>435</v>
      </c>
      <c r="F87" s="58">
        <f t="shared" si="6"/>
        <v>1095</v>
      </c>
      <c r="G87" s="58">
        <f t="shared" si="6"/>
        <v>320</v>
      </c>
      <c r="H87" s="58">
        <f t="shared" si="6"/>
        <v>880</v>
      </c>
      <c r="J87" s="31" t="s">
        <v>83</v>
      </c>
      <c r="K87" s="58">
        <f>SUM(K56:K86)-SUMIF($J$56:$J$86,"",K56:K86)</f>
        <v>442.5</v>
      </c>
      <c r="L87" s="58">
        <f t="shared" ref="L87:P87" si="7">SUM(L56:L86)-SUMIF($J$56:$J$86,"",L56:L86)</f>
        <v>697.5</v>
      </c>
      <c r="M87" s="58">
        <f t="shared" si="7"/>
        <v>442.5</v>
      </c>
      <c r="N87" s="58">
        <f t="shared" si="7"/>
        <v>495</v>
      </c>
      <c r="O87" s="58">
        <f t="shared" si="7"/>
        <v>300</v>
      </c>
      <c r="P87" s="58">
        <f t="shared" si="7"/>
        <v>630</v>
      </c>
      <c r="Q87" s="4"/>
      <c r="R87" s="31" t="s">
        <v>83</v>
      </c>
      <c r="S87" s="58">
        <f>SUM(S56:S86)-SUMIF($S$56:$S$86,"",S56:S86)</f>
        <v>442.5</v>
      </c>
      <c r="T87" s="58">
        <f t="shared" ref="T87:X87" si="8">SUM(T56:T86)-SUMIF($S$56:$S$86,"",T56:T86)</f>
        <v>907.5</v>
      </c>
      <c r="U87" s="58">
        <f t="shared" si="8"/>
        <v>450</v>
      </c>
      <c r="V87" s="58">
        <f t="shared" si="8"/>
        <v>660</v>
      </c>
      <c r="W87" s="58">
        <f t="shared" si="8"/>
        <v>300</v>
      </c>
      <c r="X87" s="58">
        <f t="shared" si="8"/>
        <v>590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4" t="s">
        <v>116</v>
      </c>
      <c r="C90" s="75"/>
      <c r="D90" s="75"/>
      <c r="E90" s="75"/>
      <c r="F90" s="75"/>
      <c r="G90" s="75"/>
      <c r="H90" s="76"/>
    </row>
    <row r="91" spans="2:24" ht="15.75" thickBot="1" x14ac:dyDescent="0.3">
      <c r="B91" s="77"/>
      <c r="C91" s="78"/>
      <c r="D91" s="78"/>
      <c r="E91" s="78"/>
      <c r="F91" s="78"/>
      <c r="G91" s="78"/>
      <c r="H91" s="79"/>
    </row>
    <row r="92" spans="2:24" x14ac:dyDescent="0.25">
      <c r="B92" s="95" t="s">
        <v>106</v>
      </c>
      <c r="C92" s="95"/>
      <c r="D92" s="95"/>
      <c r="E92" s="95"/>
      <c r="F92" s="95"/>
      <c r="G92" s="95"/>
      <c r="H92" s="95"/>
      <c r="J92" s="95" t="s">
        <v>117</v>
      </c>
      <c r="K92" s="95"/>
      <c r="L92" s="95"/>
      <c r="M92" s="95"/>
      <c r="N92" s="95"/>
      <c r="O92" s="95"/>
      <c r="P92" s="95"/>
      <c r="R92" s="95" t="s">
        <v>53</v>
      </c>
      <c r="S92" s="95"/>
      <c r="T92" s="95"/>
      <c r="U92" s="95"/>
      <c r="V92" s="95"/>
      <c r="W92" s="95"/>
      <c r="X92" s="95"/>
    </row>
    <row r="93" spans="2:24" x14ac:dyDescent="0.25">
      <c r="B93" s="89"/>
      <c r="C93" s="89"/>
      <c r="D93" s="89"/>
      <c r="E93" s="89"/>
      <c r="F93" s="89"/>
      <c r="G93" s="89"/>
      <c r="H93" s="89"/>
      <c r="J93" s="89"/>
      <c r="K93" s="89"/>
      <c r="L93" s="89"/>
      <c r="M93" s="89"/>
      <c r="N93" s="89"/>
      <c r="O93" s="89"/>
      <c r="P93" s="89"/>
      <c r="R93" s="89"/>
      <c r="S93" s="89"/>
      <c r="T93" s="89"/>
      <c r="U93" s="89"/>
      <c r="V93" s="89"/>
      <c r="W93" s="89"/>
      <c r="X93" s="89"/>
    </row>
    <row r="94" spans="2:24" ht="18.75" x14ac:dyDescent="0.3">
      <c r="B94" s="3" t="s">
        <v>17</v>
      </c>
      <c r="C94" s="92" t="s">
        <v>81</v>
      </c>
      <c r="D94" s="93"/>
      <c r="E94" s="93"/>
      <c r="F94" s="93"/>
      <c r="G94" s="93"/>
      <c r="H94" s="94"/>
      <c r="J94" s="3" t="s">
        <v>16</v>
      </c>
      <c r="K94" s="92" t="s">
        <v>81</v>
      </c>
      <c r="L94" s="93"/>
      <c r="M94" s="93"/>
      <c r="N94" s="93"/>
      <c r="O94" s="93"/>
      <c r="P94" s="94"/>
      <c r="R94" s="15" t="s">
        <v>18</v>
      </c>
      <c r="S94" s="92" t="s">
        <v>81</v>
      </c>
      <c r="T94" s="93"/>
      <c r="U94" s="93"/>
      <c r="V94" s="93"/>
      <c r="W94" s="93"/>
      <c r="X94" s="94"/>
    </row>
    <row r="95" spans="2:24" ht="18.75" x14ac:dyDescent="0.3">
      <c r="B95" s="3"/>
      <c r="C95" s="30" t="s">
        <v>78</v>
      </c>
      <c r="D95" s="30" t="s">
        <v>52</v>
      </c>
      <c r="E95" s="30" t="s">
        <v>78</v>
      </c>
      <c r="F95" s="30" t="s">
        <v>52</v>
      </c>
      <c r="G95" s="30" t="s">
        <v>78</v>
      </c>
      <c r="H95" s="30" t="s">
        <v>52</v>
      </c>
      <c r="J95" s="3"/>
      <c r="K95" s="30" t="s">
        <v>78</v>
      </c>
      <c r="L95" s="30" t="s">
        <v>52</v>
      </c>
      <c r="M95" s="30" t="s">
        <v>78</v>
      </c>
      <c r="N95" s="30" t="s">
        <v>52</v>
      </c>
      <c r="O95" s="30" t="s">
        <v>78</v>
      </c>
      <c r="P95" s="30" t="s">
        <v>52</v>
      </c>
      <c r="R95" s="3"/>
      <c r="S95" s="30" t="s">
        <v>78</v>
      </c>
      <c r="T95" s="30" t="s">
        <v>52</v>
      </c>
      <c r="U95" s="30" t="s">
        <v>78</v>
      </c>
      <c r="V95" s="30" t="s">
        <v>52</v>
      </c>
      <c r="W95" s="30" t="s">
        <v>78</v>
      </c>
      <c r="X95" s="30" t="s">
        <v>52</v>
      </c>
    </row>
    <row r="96" spans="2:24" x14ac:dyDescent="0.25">
      <c r="B96" s="33" t="s">
        <v>0</v>
      </c>
      <c r="C96" s="90" t="s">
        <v>79</v>
      </c>
      <c r="D96" s="91"/>
      <c r="E96" s="90" t="s">
        <v>80</v>
      </c>
      <c r="F96" s="91"/>
      <c r="G96" s="90" t="s">
        <v>42</v>
      </c>
      <c r="H96" s="91"/>
      <c r="I96" s="34"/>
      <c r="J96" s="33" t="s">
        <v>0</v>
      </c>
      <c r="K96" s="90" t="s">
        <v>79</v>
      </c>
      <c r="L96" s="91"/>
      <c r="M96" s="90" t="s">
        <v>80</v>
      </c>
      <c r="N96" s="91"/>
      <c r="O96" s="90" t="s">
        <v>42</v>
      </c>
      <c r="P96" s="91"/>
      <c r="R96" s="33" t="s">
        <v>0</v>
      </c>
      <c r="S96" s="90" t="s">
        <v>79</v>
      </c>
      <c r="T96" s="91"/>
      <c r="U96" s="90" t="s">
        <v>80</v>
      </c>
      <c r="V96" s="91"/>
      <c r="W96" s="90" t="s">
        <v>42</v>
      </c>
      <c r="X96" s="91"/>
    </row>
    <row r="97" spans="2:24" x14ac:dyDescent="0.25">
      <c r="B97" s="40">
        <f>VLOOKUP($A15,'Date Reference'!$K$6:$L$36,2,FALSE)</f>
        <v>45017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45017</v>
      </c>
      <c r="K97" s="63">
        <v>15</v>
      </c>
      <c r="L97" s="64">
        <v>15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45017</v>
      </c>
      <c r="S97" s="64">
        <v>15</v>
      </c>
      <c r="T97" s="70">
        <v>75</v>
      </c>
      <c r="U97" s="64">
        <v>15</v>
      </c>
      <c r="V97" s="70">
        <v>75</v>
      </c>
      <c r="W97" s="63">
        <v>10</v>
      </c>
      <c r="X97" s="63">
        <v>70</v>
      </c>
    </row>
    <row r="98" spans="2:24" x14ac:dyDescent="0.25">
      <c r="B98" s="40">
        <f>VLOOKUP($A16,'Date Reference'!$K$6:$L$36,2,FALSE)</f>
        <v>45018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45018</v>
      </c>
      <c r="K98" s="63">
        <v>15</v>
      </c>
      <c r="L98" s="64">
        <v>15</v>
      </c>
      <c r="M98" s="63">
        <v>7.5</v>
      </c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45018</v>
      </c>
      <c r="S98" s="64">
        <v>15</v>
      </c>
      <c r="T98" s="70">
        <v>75</v>
      </c>
      <c r="U98" s="64">
        <v>15</v>
      </c>
      <c r="V98" s="1">
        <v>67.5</v>
      </c>
      <c r="W98" s="63">
        <v>10</v>
      </c>
      <c r="X98" s="63">
        <v>70</v>
      </c>
    </row>
    <row r="99" spans="2:24" x14ac:dyDescent="0.25">
      <c r="B99" s="40">
        <f>VLOOKUP($A17,'Date Reference'!$K$6:$L$36,2,FALSE)</f>
        <v>45019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45019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45019</v>
      </c>
      <c r="S99" s="64">
        <v>15</v>
      </c>
      <c r="T99" s="70">
        <v>75</v>
      </c>
      <c r="U99" s="64">
        <v>15</v>
      </c>
      <c r="V99" s="70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45020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45020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45020</v>
      </c>
      <c r="S100" s="64">
        <v>15</v>
      </c>
      <c r="T100" s="70">
        <v>75</v>
      </c>
      <c r="U100" s="64">
        <v>15</v>
      </c>
      <c r="V100" s="70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45021</v>
      </c>
      <c r="C101" s="63">
        <v>7.5</v>
      </c>
      <c r="D101" s="64">
        <v>15</v>
      </c>
      <c r="E101" s="63">
        <v>7.5</v>
      </c>
      <c r="F101" s="64">
        <v>15</v>
      </c>
      <c r="G101" s="63">
        <v>10</v>
      </c>
      <c r="H101" s="63">
        <v>10</v>
      </c>
      <c r="I101" s="62"/>
      <c r="J101" s="60">
        <f>VLOOKUP($A19,'Date Reference'!$K$6:$L$36,2,FALSE)</f>
        <v>45021</v>
      </c>
      <c r="K101" s="63">
        <v>7.5</v>
      </c>
      <c r="L101" s="64">
        <v>15</v>
      </c>
      <c r="M101" s="63">
        <v>7.5</v>
      </c>
      <c r="N101" s="64">
        <v>15</v>
      </c>
      <c r="O101" s="63">
        <v>10</v>
      </c>
      <c r="P101" s="63">
        <v>10</v>
      </c>
      <c r="Q101" s="62"/>
      <c r="R101" s="60">
        <f>VLOOKUP($A19,'Date Reference'!$K$6:$L$36,2,FALSE)</f>
        <v>45021</v>
      </c>
      <c r="S101" s="63">
        <v>15</v>
      </c>
      <c r="T101" s="1">
        <v>67.5</v>
      </c>
      <c r="U101" s="63">
        <v>15</v>
      </c>
      <c r="V101" s="1">
        <v>75</v>
      </c>
      <c r="W101" s="63">
        <v>10</v>
      </c>
      <c r="X101" s="63">
        <v>80</v>
      </c>
    </row>
    <row r="102" spans="2:24" x14ac:dyDescent="0.25">
      <c r="B102" s="40">
        <f>VLOOKUP($A20,'Date Reference'!$K$6:$L$36,2,FALSE)</f>
        <v>45022</v>
      </c>
      <c r="C102" s="63">
        <v>7.5</v>
      </c>
      <c r="D102" s="64">
        <v>7.5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45022</v>
      </c>
      <c r="K102" s="63">
        <v>7.5</v>
      </c>
      <c r="L102" s="64">
        <v>15</v>
      </c>
      <c r="M102" s="63">
        <v>7.5</v>
      </c>
      <c r="N102" s="64">
        <v>15</v>
      </c>
      <c r="O102" s="63">
        <v>10</v>
      </c>
      <c r="P102" s="63">
        <v>10</v>
      </c>
      <c r="Q102" s="62"/>
      <c r="R102" s="60">
        <f>VLOOKUP($A20,'Date Reference'!$K$6:$L$36,2,FALSE)</f>
        <v>45022</v>
      </c>
      <c r="S102" s="63">
        <v>15</v>
      </c>
      <c r="T102" s="1">
        <v>67.5</v>
      </c>
      <c r="U102" s="63">
        <v>15</v>
      </c>
      <c r="V102" s="1">
        <v>67.5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45023</v>
      </c>
      <c r="C103" s="63">
        <v>7.5</v>
      </c>
      <c r="D103" s="64">
        <v>15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45023</v>
      </c>
      <c r="K103" s="63">
        <v>7.5</v>
      </c>
      <c r="L103" s="64">
        <v>15</v>
      </c>
      <c r="M103" s="63">
        <v>7.5</v>
      </c>
      <c r="N103" s="64">
        <v>15</v>
      </c>
      <c r="O103" s="63">
        <v>10</v>
      </c>
      <c r="P103" s="63">
        <v>10</v>
      </c>
      <c r="Q103" s="62"/>
      <c r="R103" s="60">
        <f>VLOOKUP($A21,'Date Reference'!$K$6:$L$36,2,FALSE)</f>
        <v>45023</v>
      </c>
      <c r="S103" s="63">
        <v>15</v>
      </c>
      <c r="T103" s="1">
        <v>75</v>
      </c>
      <c r="U103" s="63">
        <v>15</v>
      </c>
      <c r="V103" s="1">
        <v>75</v>
      </c>
      <c r="W103" s="63">
        <v>10</v>
      </c>
      <c r="X103" s="63">
        <v>80</v>
      </c>
    </row>
    <row r="104" spans="2:24" x14ac:dyDescent="0.25">
      <c r="B104" s="40">
        <f>VLOOKUP($A22,'Date Reference'!$K$6:$L$36,2,FALSE)</f>
        <v>45024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45024</v>
      </c>
      <c r="K104" s="63">
        <v>7.5</v>
      </c>
      <c r="L104" s="63">
        <v>22.5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45024</v>
      </c>
      <c r="S104" s="63">
        <v>15</v>
      </c>
      <c r="T104" s="1">
        <v>75</v>
      </c>
      <c r="U104" s="63">
        <v>15</v>
      </c>
      <c r="V104" s="1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45025</v>
      </c>
      <c r="C105" s="63">
        <v>7.5</v>
      </c>
      <c r="D105" s="64">
        <v>7.5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45025</v>
      </c>
      <c r="K105" s="63">
        <v>7.5</v>
      </c>
      <c r="L105" s="63">
        <v>22.5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45025</v>
      </c>
      <c r="S105" s="63">
        <v>15</v>
      </c>
      <c r="T105" s="1">
        <v>75</v>
      </c>
      <c r="U105" s="63">
        <v>15</v>
      </c>
      <c r="V105" s="1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45026</v>
      </c>
      <c r="C106" s="63">
        <v>7.5</v>
      </c>
      <c r="D106" s="64">
        <v>15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45026</v>
      </c>
      <c r="K106" s="63">
        <v>7.5</v>
      </c>
      <c r="L106" s="63">
        <v>22.5</v>
      </c>
      <c r="M106" s="63">
        <v>7.5</v>
      </c>
      <c r="N106" s="63">
        <v>22.5</v>
      </c>
      <c r="O106" s="63">
        <v>10</v>
      </c>
      <c r="P106" s="63">
        <v>10</v>
      </c>
      <c r="Q106" s="62"/>
      <c r="R106" s="60">
        <f>VLOOKUP($A24,'Date Reference'!$K$6:$L$36,2,FALSE)</f>
        <v>45026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45027</v>
      </c>
      <c r="C107" s="63">
        <v>7.5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45027</v>
      </c>
      <c r="K107" s="63">
        <v>7.5</v>
      </c>
      <c r="L107" s="63">
        <v>15</v>
      </c>
      <c r="M107" s="63">
        <v>7.5</v>
      </c>
      <c r="N107" s="63">
        <v>22.5</v>
      </c>
      <c r="O107" s="63">
        <v>10</v>
      </c>
      <c r="P107" s="63">
        <v>10</v>
      </c>
      <c r="Q107" s="62"/>
      <c r="R107" s="60">
        <f>VLOOKUP($A25,'Date Reference'!$K$6:$L$36,2,FALSE)</f>
        <v>45027</v>
      </c>
      <c r="S107" s="63">
        <v>15</v>
      </c>
      <c r="T107" s="1">
        <v>75</v>
      </c>
      <c r="U107" s="63">
        <v>15</v>
      </c>
      <c r="V107" s="1">
        <v>75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45028</v>
      </c>
      <c r="C108" s="63">
        <v>7.5</v>
      </c>
      <c r="D108" s="64">
        <v>15</v>
      </c>
      <c r="E108" s="63">
        <v>7.5</v>
      </c>
      <c r="F108" s="64">
        <v>7.5</v>
      </c>
      <c r="G108" s="63">
        <v>10</v>
      </c>
      <c r="H108" s="63">
        <v>10</v>
      </c>
      <c r="I108" s="62"/>
      <c r="J108" s="60">
        <f>VLOOKUP($A26,'Date Reference'!$K$6:$L$36,2,FALSE)</f>
        <v>45028</v>
      </c>
      <c r="K108" s="63">
        <v>7.5</v>
      </c>
      <c r="L108" s="63">
        <v>15</v>
      </c>
      <c r="M108" s="63">
        <v>7.5</v>
      </c>
      <c r="N108" s="63">
        <v>30</v>
      </c>
      <c r="O108" s="63">
        <v>10</v>
      </c>
      <c r="P108" s="63">
        <v>10</v>
      </c>
      <c r="Q108" s="62"/>
      <c r="R108" s="60">
        <f>VLOOKUP($A26,'Date Reference'!$K$6:$L$36,2,FALSE)</f>
        <v>45028</v>
      </c>
      <c r="S108" s="63">
        <v>15</v>
      </c>
      <c r="T108" s="1">
        <v>67.5</v>
      </c>
      <c r="U108" s="63">
        <v>15</v>
      </c>
      <c r="V108" s="1">
        <v>75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45029</v>
      </c>
      <c r="C109" s="63">
        <v>7.5</v>
      </c>
      <c r="D109" s="63">
        <v>7.5</v>
      </c>
      <c r="E109" s="63">
        <v>7.5</v>
      </c>
      <c r="F109" s="63">
        <v>15</v>
      </c>
      <c r="G109" s="63">
        <v>10</v>
      </c>
      <c r="H109" s="63">
        <v>10</v>
      </c>
      <c r="I109" s="62"/>
      <c r="J109" s="60">
        <f>VLOOKUP($A27,'Date Reference'!$K$6:$L$36,2,FALSE)</f>
        <v>45029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45029</v>
      </c>
      <c r="S109" s="63">
        <v>15</v>
      </c>
      <c r="T109" s="1">
        <v>75</v>
      </c>
      <c r="U109" s="63">
        <v>15</v>
      </c>
      <c r="V109" s="1">
        <v>75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45030</v>
      </c>
      <c r="C110" s="63">
        <v>7.5</v>
      </c>
      <c r="D110" s="64">
        <v>15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45030</v>
      </c>
      <c r="K110" s="63">
        <v>15</v>
      </c>
      <c r="L110" s="63">
        <v>15</v>
      </c>
      <c r="M110" s="63">
        <v>7.5</v>
      </c>
      <c r="N110" s="63">
        <v>22.5</v>
      </c>
      <c r="O110" s="63">
        <v>10</v>
      </c>
      <c r="P110" s="63">
        <v>10</v>
      </c>
      <c r="Q110" s="62"/>
      <c r="R110" s="60">
        <f>VLOOKUP($A28,'Date Reference'!$K$6:$L$36,2,FALSE)</f>
        <v>45030</v>
      </c>
      <c r="S110" s="63">
        <v>15</v>
      </c>
      <c r="T110" s="1">
        <v>67.5</v>
      </c>
      <c r="U110" s="63">
        <v>15</v>
      </c>
      <c r="V110" s="1">
        <v>75</v>
      </c>
      <c r="W110" s="63">
        <v>10</v>
      </c>
      <c r="X110" s="63">
        <v>70</v>
      </c>
    </row>
    <row r="111" spans="2:24" x14ac:dyDescent="0.25">
      <c r="B111" s="40">
        <f>VLOOKUP($A29,'Date Reference'!$K$6:$L$36,2,FALSE)</f>
        <v>45031</v>
      </c>
      <c r="C111" s="63">
        <v>7.5</v>
      </c>
      <c r="D111" s="64">
        <v>15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45031</v>
      </c>
      <c r="K111" s="63">
        <v>15</v>
      </c>
      <c r="L111" s="63">
        <v>7.5</v>
      </c>
      <c r="M111" s="63">
        <v>15</v>
      </c>
      <c r="N111" s="63">
        <v>7.5</v>
      </c>
      <c r="O111" s="63">
        <v>10</v>
      </c>
      <c r="P111" s="63">
        <v>10</v>
      </c>
      <c r="Q111" s="62"/>
      <c r="R111" s="60">
        <f>VLOOKUP($A29,'Date Reference'!$K$6:$L$36,2,FALSE)</f>
        <v>45031</v>
      </c>
      <c r="S111" s="63">
        <v>15</v>
      </c>
      <c r="T111" s="1">
        <v>75</v>
      </c>
      <c r="U111" s="63">
        <v>15</v>
      </c>
      <c r="V111" s="1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45032</v>
      </c>
      <c r="C112" s="63">
        <v>7.5</v>
      </c>
      <c r="D112" s="64">
        <v>15</v>
      </c>
      <c r="E112" s="63">
        <v>7.5</v>
      </c>
      <c r="F112" s="64">
        <v>15</v>
      </c>
      <c r="G112" s="63">
        <v>10</v>
      </c>
      <c r="H112" s="63">
        <v>10</v>
      </c>
      <c r="I112" s="62"/>
      <c r="J112" s="60">
        <f>VLOOKUP($A30,'Date Reference'!$K$6:$L$36,2,FALSE)</f>
        <v>45032</v>
      </c>
      <c r="K112" s="63">
        <v>15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45032</v>
      </c>
      <c r="S112" s="63">
        <v>15</v>
      </c>
      <c r="T112" s="1">
        <v>75</v>
      </c>
      <c r="U112" s="63">
        <v>15</v>
      </c>
      <c r="V112" s="1">
        <v>75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45033</v>
      </c>
      <c r="C113" s="63">
        <v>7.5</v>
      </c>
      <c r="D113" s="64">
        <v>15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45033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45033</v>
      </c>
      <c r="S113" s="63">
        <v>15</v>
      </c>
      <c r="T113" s="1">
        <v>67.5</v>
      </c>
      <c r="U113" s="63">
        <v>15</v>
      </c>
      <c r="V113" s="1">
        <v>75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45034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45034</v>
      </c>
      <c r="K114" s="63">
        <v>7.5</v>
      </c>
      <c r="L114" s="63">
        <v>22.5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45034</v>
      </c>
      <c r="S114" s="63">
        <v>15</v>
      </c>
      <c r="T114" s="1">
        <v>75</v>
      </c>
      <c r="U114" s="63">
        <v>15</v>
      </c>
      <c r="V114" s="1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45035</v>
      </c>
      <c r="C115" s="63">
        <v>7.5</v>
      </c>
      <c r="D115" s="63">
        <v>15</v>
      </c>
      <c r="E115" s="63">
        <v>7.5</v>
      </c>
      <c r="F115" s="63">
        <v>22.5</v>
      </c>
      <c r="G115" s="63">
        <v>10</v>
      </c>
      <c r="H115" s="63">
        <v>10</v>
      </c>
      <c r="I115" s="62"/>
      <c r="J115" s="60">
        <f>VLOOKUP($A33,'Date Reference'!$K$6:$L$36,2,FALSE)</f>
        <v>45035</v>
      </c>
      <c r="K115" s="63">
        <v>15</v>
      </c>
      <c r="L115" s="63">
        <v>15</v>
      </c>
      <c r="M115" s="63">
        <v>7.5</v>
      </c>
      <c r="N115" s="63">
        <v>22.5</v>
      </c>
      <c r="O115" s="63">
        <v>10</v>
      </c>
      <c r="P115" s="63">
        <v>10</v>
      </c>
      <c r="Q115" s="62"/>
      <c r="R115" s="60">
        <f>VLOOKUP($A33,'Date Reference'!$K$6:$L$36,2,FALSE)</f>
        <v>45035</v>
      </c>
      <c r="S115" s="63">
        <v>15</v>
      </c>
      <c r="T115" s="1">
        <v>67.5</v>
      </c>
      <c r="U115" s="63">
        <v>15</v>
      </c>
      <c r="V115" s="1">
        <v>67.5</v>
      </c>
      <c r="W115" s="63">
        <v>10</v>
      </c>
      <c r="X115" s="63">
        <v>70</v>
      </c>
    </row>
    <row r="116" spans="2:24" x14ac:dyDescent="0.25">
      <c r="B116" s="40">
        <f>VLOOKUP($A34,'Date Reference'!$K$6:$L$36,2,FALSE)</f>
        <v>45036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45036</v>
      </c>
      <c r="K116" s="63">
        <v>7.5</v>
      </c>
      <c r="L116" s="63">
        <v>22.5</v>
      </c>
      <c r="M116" s="63">
        <v>7.5</v>
      </c>
      <c r="N116" s="63">
        <v>22.5</v>
      </c>
      <c r="O116" s="63">
        <v>10</v>
      </c>
      <c r="P116" s="63">
        <v>10</v>
      </c>
      <c r="Q116" s="62"/>
      <c r="R116" s="60">
        <f>VLOOKUP($A34,'Date Reference'!$K$6:$L$36,2,FALSE)</f>
        <v>45036</v>
      </c>
      <c r="S116" s="63">
        <v>15</v>
      </c>
      <c r="T116" s="1">
        <v>67.5</v>
      </c>
      <c r="U116" s="63">
        <v>22.5</v>
      </c>
      <c r="V116" s="1">
        <v>67.5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45037</v>
      </c>
      <c r="C117" s="63">
        <v>7.5</v>
      </c>
      <c r="D117" s="64">
        <v>15</v>
      </c>
      <c r="E117" s="63">
        <v>7.5</v>
      </c>
      <c r="F117" s="64">
        <v>15</v>
      </c>
      <c r="G117" s="63">
        <v>10</v>
      </c>
      <c r="H117" s="63">
        <v>10</v>
      </c>
      <c r="I117" s="62"/>
      <c r="J117" s="60">
        <f>VLOOKUP($A35,'Date Reference'!$K$6:$L$36,2,FALSE)</f>
        <v>45037</v>
      </c>
      <c r="K117" s="63">
        <v>7.5</v>
      </c>
      <c r="L117" s="63">
        <v>22.5</v>
      </c>
      <c r="M117" s="63">
        <v>7.5</v>
      </c>
      <c r="N117" s="63">
        <v>22.5</v>
      </c>
      <c r="O117" s="63">
        <v>10</v>
      </c>
      <c r="P117" s="63">
        <v>10</v>
      </c>
      <c r="Q117" s="62"/>
      <c r="R117" s="60">
        <f>VLOOKUP($A35,'Date Reference'!$K$6:$L$36,2,FALSE)</f>
        <v>45037</v>
      </c>
      <c r="S117" s="63">
        <v>15</v>
      </c>
      <c r="T117" s="1">
        <v>75</v>
      </c>
      <c r="U117" s="63">
        <v>15</v>
      </c>
      <c r="V117" s="1">
        <v>75</v>
      </c>
      <c r="W117" s="63">
        <v>10</v>
      </c>
      <c r="X117" s="63">
        <v>90</v>
      </c>
    </row>
    <row r="118" spans="2:24" x14ac:dyDescent="0.25">
      <c r="B118" s="40">
        <f>VLOOKUP($A36,'Date Reference'!$K$6:$L$36,2,FALSE)</f>
        <v>45038</v>
      </c>
      <c r="C118" s="63">
        <v>7.5</v>
      </c>
      <c r="D118" s="64">
        <v>15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45038</v>
      </c>
      <c r="K118" s="63">
        <v>7.5</v>
      </c>
      <c r="L118" s="63">
        <v>30</v>
      </c>
      <c r="M118" s="63">
        <v>7.5</v>
      </c>
      <c r="N118" s="63">
        <v>22.5</v>
      </c>
      <c r="O118" s="63">
        <v>10</v>
      </c>
      <c r="P118" s="63">
        <v>10</v>
      </c>
      <c r="Q118" s="62"/>
      <c r="R118" s="60">
        <f>VLOOKUP($A36,'Date Reference'!$K$6:$L$36,2,FALSE)</f>
        <v>45038</v>
      </c>
      <c r="S118" s="63">
        <v>15</v>
      </c>
      <c r="T118" s="1">
        <v>75</v>
      </c>
      <c r="U118" s="63">
        <v>15</v>
      </c>
      <c r="V118" s="1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45039</v>
      </c>
      <c r="C119" s="63">
        <v>7.5</v>
      </c>
      <c r="D119" s="64">
        <v>15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45039</v>
      </c>
      <c r="K119" s="63">
        <v>7.5</v>
      </c>
      <c r="L119" s="63">
        <v>22.5</v>
      </c>
      <c r="M119" s="63">
        <v>7.5</v>
      </c>
      <c r="N119" s="63">
        <v>22.5</v>
      </c>
      <c r="O119" s="63">
        <v>10</v>
      </c>
      <c r="P119" s="63">
        <v>10</v>
      </c>
      <c r="Q119" s="62"/>
      <c r="R119" s="60">
        <f>VLOOKUP($A37,'Date Reference'!$K$6:$L$36,2,FALSE)</f>
        <v>45039</v>
      </c>
      <c r="S119" s="63">
        <v>15</v>
      </c>
      <c r="T119" s="1">
        <v>75</v>
      </c>
      <c r="U119" s="63">
        <v>15</v>
      </c>
      <c r="V119" s="1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45040</v>
      </c>
      <c r="C120" s="63">
        <v>7.5</v>
      </c>
      <c r="D120" s="64">
        <v>15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45040</v>
      </c>
      <c r="K120" s="63">
        <v>7.5</v>
      </c>
      <c r="L120" s="63">
        <v>22.5</v>
      </c>
      <c r="M120" s="63">
        <v>7.5</v>
      </c>
      <c r="N120" s="63">
        <v>22.5</v>
      </c>
      <c r="O120" s="63">
        <v>10</v>
      </c>
      <c r="P120" s="63">
        <v>10</v>
      </c>
      <c r="Q120" s="62"/>
      <c r="R120" s="60">
        <f>VLOOKUP($A38,'Date Reference'!$K$6:$L$36,2,FALSE)</f>
        <v>45040</v>
      </c>
      <c r="S120" s="63">
        <v>15</v>
      </c>
      <c r="T120" s="1">
        <v>75</v>
      </c>
      <c r="U120" s="63">
        <v>15</v>
      </c>
      <c r="V120" s="1">
        <v>75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45041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45041</v>
      </c>
      <c r="K121" s="63">
        <v>7.5</v>
      </c>
      <c r="L121" s="63">
        <v>22.5</v>
      </c>
      <c r="M121" s="63">
        <v>7.5</v>
      </c>
      <c r="N121" s="63">
        <v>22.5</v>
      </c>
      <c r="O121" s="63">
        <v>10</v>
      </c>
      <c r="P121" s="63">
        <v>10</v>
      </c>
      <c r="Q121" s="62"/>
      <c r="R121" s="60">
        <f>VLOOKUP($A39,'Date Reference'!$K$6:$L$36,2,FALSE)</f>
        <v>45041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45042</v>
      </c>
      <c r="C122" s="63">
        <v>7.5</v>
      </c>
      <c r="D122" s="64">
        <v>15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45042</v>
      </c>
      <c r="K122" s="63">
        <v>7.5</v>
      </c>
      <c r="L122" s="63">
        <v>22.5</v>
      </c>
      <c r="M122" s="63">
        <v>7.5</v>
      </c>
      <c r="N122" s="63">
        <v>22.5</v>
      </c>
      <c r="O122" s="63">
        <v>10</v>
      </c>
      <c r="P122" s="63">
        <v>10</v>
      </c>
      <c r="Q122" s="62"/>
      <c r="R122" s="60">
        <f>VLOOKUP($A40,'Date Reference'!$K$6:$L$36,2,FALSE)</f>
        <v>45042</v>
      </c>
      <c r="S122" s="63">
        <v>15</v>
      </c>
      <c r="T122" s="1">
        <v>75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45043</v>
      </c>
      <c r="C123" s="63">
        <v>7.5</v>
      </c>
      <c r="D123" s="64">
        <v>15</v>
      </c>
      <c r="E123" s="63">
        <v>7.5</v>
      </c>
      <c r="F123" s="64">
        <v>15</v>
      </c>
      <c r="G123" s="63">
        <v>10</v>
      </c>
      <c r="H123" s="63">
        <v>10</v>
      </c>
      <c r="I123" s="62"/>
      <c r="J123" s="60">
        <f>VLOOKUP($A41,'Date Reference'!$K$6:$L$36,2,FALSE)</f>
        <v>45043</v>
      </c>
      <c r="K123" s="63">
        <v>7.5</v>
      </c>
      <c r="L123" s="63">
        <v>22.5</v>
      </c>
      <c r="M123" s="63">
        <v>7.5</v>
      </c>
      <c r="N123" s="63">
        <v>22.5</v>
      </c>
      <c r="O123" s="63">
        <v>10</v>
      </c>
      <c r="P123" s="63">
        <v>10</v>
      </c>
      <c r="Q123" s="62"/>
      <c r="R123" s="60">
        <f>VLOOKUP($A41,'Date Reference'!$K$6:$L$36,2,FALSE)</f>
        <v>45043</v>
      </c>
      <c r="S123" s="63">
        <v>15</v>
      </c>
      <c r="T123" s="1">
        <v>67.5</v>
      </c>
      <c r="U123" s="63">
        <v>15</v>
      </c>
      <c r="V123" s="1">
        <v>75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45044</v>
      </c>
      <c r="C124" s="63">
        <v>7.5</v>
      </c>
      <c r="D124" s="64">
        <v>15</v>
      </c>
      <c r="E124" s="63">
        <v>7.5</v>
      </c>
      <c r="F124" s="64">
        <v>15</v>
      </c>
      <c r="G124" s="63">
        <v>10</v>
      </c>
      <c r="H124" s="63">
        <v>10</v>
      </c>
      <c r="I124" s="62"/>
      <c r="J124" s="60">
        <f>VLOOKUP($A42,'Date Reference'!$K$6:$L$36,2,FALSE)</f>
        <v>45044</v>
      </c>
      <c r="K124" s="63">
        <v>7.5</v>
      </c>
      <c r="L124" s="63">
        <v>22.5</v>
      </c>
      <c r="M124" s="63">
        <v>7.5</v>
      </c>
      <c r="N124" s="63">
        <v>22.5</v>
      </c>
      <c r="O124" s="63">
        <v>10</v>
      </c>
      <c r="P124" s="63">
        <v>10</v>
      </c>
      <c r="Q124" s="62"/>
      <c r="R124" s="60">
        <f>VLOOKUP($A42,'Date Reference'!$K$6:$L$36,2,FALSE)</f>
        <v>45044</v>
      </c>
      <c r="S124" s="63">
        <v>7.5</v>
      </c>
      <c r="T124" s="1">
        <v>75</v>
      </c>
      <c r="U124" s="63">
        <v>15</v>
      </c>
      <c r="V124" s="1">
        <v>75</v>
      </c>
      <c r="W124" s="63">
        <v>10</v>
      </c>
      <c r="X124" s="63">
        <v>70</v>
      </c>
    </row>
    <row r="125" spans="2:24" x14ac:dyDescent="0.25">
      <c r="B125" s="40">
        <f>VLOOKUP($A43,'Date Reference'!$K$6:$L$36,2,FALSE)</f>
        <v>45045</v>
      </c>
      <c r="C125" s="63">
        <v>7.5</v>
      </c>
      <c r="D125" s="64">
        <v>15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45045</v>
      </c>
      <c r="K125" s="63">
        <v>7.5</v>
      </c>
      <c r="L125" s="63">
        <v>22.5</v>
      </c>
      <c r="M125" s="63">
        <v>7.5</v>
      </c>
      <c r="N125" s="63">
        <v>22.5</v>
      </c>
      <c r="O125" s="63">
        <v>10</v>
      </c>
      <c r="P125" s="63">
        <v>10</v>
      </c>
      <c r="Q125" s="62"/>
      <c r="R125" s="60">
        <f>VLOOKUP($A43,'Date Reference'!$K$6:$L$36,2,FALSE)</f>
        <v>45045</v>
      </c>
      <c r="S125" s="63">
        <v>15</v>
      </c>
      <c r="T125" s="1">
        <v>75</v>
      </c>
      <c r="U125" s="63">
        <v>15</v>
      </c>
      <c r="V125" s="1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45046</v>
      </c>
      <c r="C126" s="63">
        <v>7.5</v>
      </c>
      <c r="D126" s="64">
        <v>15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45046</v>
      </c>
      <c r="K126" s="63">
        <v>7.5</v>
      </c>
      <c r="L126" s="63">
        <v>22.5</v>
      </c>
      <c r="M126" s="63">
        <v>15</v>
      </c>
      <c r="N126" s="63">
        <v>22.5</v>
      </c>
      <c r="O126" s="63">
        <v>10</v>
      </c>
      <c r="P126" s="63">
        <v>10</v>
      </c>
      <c r="Q126" s="62"/>
      <c r="R126" s="60">
        <f>VLOOKUP($A44,'Date Reference'!$K$6:$L$36,2,FALSE)</f>
        <v>45046</v>
      </c>
      <c r="S126" s="63">
        <v>15</v>
      </c>
      <c r="T126" s="1">
        <v>75</v>
      </c>
      <c r="U126" s="63">
        <v>15</v>
      </c>
      <c r="V126" s="1">
        <v>67.5</v>
      </c>
      <c r="W126" s="63">
        <v>10</v>
      </c>
      <c r="X126" s="63">
        <v>80</v>
      </c>
    </row>
    <row r="127" spans="2:24" ht="15.75" thickBot="1" x14ac:dyDescent="0.3">
      <c r="B127" s="40" t="str">
        <f>VLOOKUP($A45,'Date Reference'!$K$6:$L$36,2,FALSE)</f>
        <v/>
      </c>
      <c r="C127" s="63"/>
      <c r="D127" s="64"/>
      <c r="E127" s="63"/>
      <c r="F127" s="64"/>
      <c r="G127" s="63"/>
      <c r="H127" s="63"/>
      <c r="I127" s="62"/>
      <c r="J127" s="60" t="str">
        <f>VLOOKUP($A45,'Date Reference'!$K$6:$L$36,2,FALSE)</f>
        <v/>
      </c>
      <c r="K127" s="63"/>
      <c r="L127" s="63"/>
      <c r="M127" s="63"/>
      <c r="N127" s="63"/>
      <c r="O127" s="63"/>
      <c r="P127" s="63"/>
      <c r="Q127" s="62"/>
      <c r="R127" s="60" t="str">
        <f>VLOOKUP($A45,'Date Reference'!$K$6:$L$36,2,FALSE)</f>
        <v/>
      </c>
      <c r="S127" s="63"/>
      <c r="T127" s="1"/>
      <c r="U127" s="63"/>
      <c r="V127" s="1"/>
      <c r="W127" s="63"/>
      <c r="X127" s="63"/>
    </row>
    <row r="128" spans="2:24" ht="16.5" thickBot="1" x14ac:dyDescent="0.3">
      <c r="B128" s="31" t="s">
        <v>83</v>
      </c>
      <c r="C128" s="58">
        <f>SUM(C97:C127)-SUMIF($B$97:$B$127,"",C97:C127)</f>
        <v>225</v>
      </c>
      <c r="D128" s="58">
        <f t="shared" ref="D128:H128" si="9">SUM(D97:D127)-SUMIF($B$97:$B$127,"",D97:D127)</f>
        <v>427.5</v>
      </c>
      <c r="E128" s="58">
        <f t="shared" si="9"/>
        <v>225</v>
      </c>
      <c r="F128" s="58">
        <f t="shared" si="9"/>
        <v>450</v>
      </c>
      <c r="G128" s="58">
        <f t="shared" si="9"/>
        <v>300</v>
      </c>
      <c r="H128" s="58">
        <f t="shared" si="9"/>
        <v>300</v>
      </c>
      <c r="J128" s="31" t="s">
        <v>83</v>
      </c>
      <c r="K128" s="58">
        <f>SUM(K97:K127)-SUMIF($J$97:$J$127,"",K97:K127)</f>
        <v>270</v>
      </c>
      <c r="L128" s="58">
        <f t="shared" ref="L128:P128" si="10">SUM(L97:L127)-SUMIF($J$97:$J$127,"",L97:L127)</f>
        <v>562.5</v>
      </c>
      <c r="M128" s="58">
        <f t="shared" si="10"/>
        <v>240</v>
      </c>
      <c r="N128" s="58">
        <f t="shared" si="10"/>
        <v>570</v>
      </c>
      <c r="O128" s="58">
        <f t="shared" si="10"/>
        <v>300</v>
      </c>
      <c r="P128" s="58">
        <f t="shared" si="10"/>
        <v>300</v>
      </c>
      <c r="Q128" s="4"/>
      <c r="R128" s="31" t="s">
        <v>83</v>
      </c>
      <c r="S128" s="58">
        <f>SUM(S97:S127)-SUMIF($R$97:$R$127,"",S97:S127)</f>
        <v>442.5</v>
      </c>
      <c r="T128" s="58">
        <f t="shared" ref="T128:X128" si="11">SUM(T97:T127)-SUMIF($R$97:$R$127,"",T97:T127)</f>
        <v>2190</v>
      </c>
      <c r="U128" s="58">
        <f t="shared" si="11"/>
        <v>457.5</v>
      </c>
      <c r="V128" s="58">
        <f t="shared" si="11"/>
        <v>2212.5</v>
      </c>
      <c r="W128" s="58">
        <f t="shared" si="11"/>
        <v>300</v>
      </c>
      <c r="X128" s="58">
        <f t="shared" si="11"/>
        <v>2360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45">
    <cfRule type="cellIs" dxfId="233" priority="308" operator="between">
      <formula>7.5</formula>
      <formula>15</formula>
    </cfRule>
    <cfRule type="cellIs" dxfId="232" priority="309" operator="equal">
      <formula>7.5</formula>
    </cfRule>
  </conditionalFormatting>
  <conditionalFormatting sqref="L45">
    <cfRule type="cellIs" dxfId="231" priority="307" operator="equal">
      <formula>7.5</formula>
    </cfRule>
  </conditionalFormatting>
  <conditionalFormatting sqref="M45">
    <cfRule type="cellIs" dxfId="230" priority="305" operator="between">
      <formula>7.5</formula>
      <formula>15</formula>
    </cfRule>
    <cfRule type="cellIs" dxfId="229" priority="306" operator="equal">
      <formula>7.5</formula>
    </cfRule>
  </conditionalFormatting>
  <conditionalFormatting sqref="N45">
    <cfRule type="cellIs" dxfId="228" priority="304" operator="equal">
      <formula>7.5</formula>
    </cfRule>
  </conditionalFormatting>
  <conditionalFormatting sqref="P45">
    <cfRule type="beginsWith" dxfId="227" priority="303" operator="beginsWith" text="0">
      <formula>LEFT(P45,LEN("0"))="0"</formula>
    </cfRule>
  </conditionalFormatting>
  <conditionalFormatting sqref="O45">
    <cfRule type="cellIs" dxfId="226" priority="301" operator="equal">
      <formula>10</formula>
    </cfRule>
    <cfRule type="beginsWith" dxfId="225" priority="302" operator="beginsWith" text="0">
      <formula>LEFT(O45,LEN("0"))="0"</formula>
    </cfRule>
  </conditionalFormatting>
  <conditionalFormatting sqref="D45">
    <cfRule type="cellIs" dxfId="224" priority="299" operator="between">
      <formula>7.5</formula>
      <formula>15</formula>
    </cfRule>
    <cfRule type="cellIs" dxfId="223" priority="300" operator="equal">
      <formula>7.5</formula>
    </cfRule>
  </conditionalFormatting>
  <conditionalFormatting sqref="C45">
    <cfRule type="cellIs" dxfId="222" priority="298" operator="equal">
      <formula>7.5</formula>
    </cfRule>
  </conditionalFormatting>
  <conditionalFormatting sqref="F45">
    <cfRule type="cellIs" dxfId="221" priority="296" operator="between">
      <formula>7.5</formula>
      <formula>15</formula>
    </cfRule>
    <cfRule type="cellIs" dxfId="220" priority="297" operator="equal">
      <formula>7.5</formula>
    </cfRule>
  </conditionalFormatting>
  <conditionalFormatting sqref="E45">
    <cfRule type="cellIs" dxfId="219" priority="295" operator="equal">
      <formula>7.5</formula>
    </cfRule>
  </conditionalFormatting>
  <conditionalFormatting sqref="H45">
    <cfRule type="beginsWith" dxfId="218" priority="294" operator="beginsWith" text="0">
      <formula>LEFT(H45,LEN("0"))="0"</formula>
    </cfRule>
  </conditionalFormatting>
  <conditionalFormatting sqref="G45">
    <cfRule type="cellIs" dxfId="217" priority="292" operator="equal">
      <formula>10</formula>
    </cfRule>
    <cfRule type="beginsWith" dxfId="216" priority="293" operator="beginsWith" text="0">
      <formula>LEFT(G45,LEN("0"))="0"</formula>
    </cfRule>
  </conditionalFormatting>
  <conditionalFormatting sqref="AQ45">
    <cfRule type="cellIs" dxfId="215" priority="290" operator="between">
      <formula>7.5</formula>
      <formula>15</formula>
    </cfRule>
    <cfRule type="cellIs" dxfId="214" priority="291" operator="equal">
      <formula>7.5</formula>
    </cfRule>
  </conditionalFormatting>
  <conditionalFormatting sqref="AR45">
    <cfRule type="cellIs" dxfId="213" priority="288" operator="between">
      <formula>7.5</formula>
      <formula>15</formula>
    </cfRule>
    <cfRule type="cellIs" dxfId="212" priority="289" operator="equal">
      <formula>7.5</formula>
    </cfRule>
  </conditionalFormatting>
  <conditionalFormatting sqref="AS45">
    <cfRule type="cellIs" dxfId="211" priority="286" operator="between">
      <formula>7.5</formula>
      <formula>15</formula>
    </cfRule>
    <cfRule type="cellIs" dxfId="210" priority="287" operator="equal">
      <formula>7.5</formula>
    </cfRule>
  </conditionalFormatting>
  <conditionalFormatting sqref="AT45">
    <cfRule type="cellIs" dxfId="209" priority="284" operator="between">
      <formula>7.5</formula>
      <formula>15</formula>
    </cfRule>
    <cfRule type="cellIs" dxfId="208" priority="285" operator="equal">
      <formula>7.5</formula>
    </cfRule>
  </conditionalFormatting>
  <conditionalFormatting sqref="AU45">
    <cfRule type="cellIs" dxfId="207" priority="278" operator="equal">
      <formula>10</formula>
    </cfRule>
    <cfRule type="beginsWith" dxfId="206" priority="279" operator="beginsWith" text="0">
      <formula>LEFT(AU45,LEN("0"))="0"</formula>
    </cfRule>
  </conditionalFormatting>
  <conditionalFormatting sqref="AV45">
    <cfRule type="cellIs" dxfId="205" priority="276" operator="equal">
      <formula>10</formula>
    </cfRule>
    <cfRule type="beginsWith" dxfId="204" priority="277" operator="beginsWith" text="0">
      <formula>LEFT(AV45,LEN("0"))="0"</formula>
    </cfRule>
  </conditionalFormatting>
  <conditionalFormatting sqref="AB45">
    <cfRule type="cellIs" dxfId="203" priority="274" operator="between">
      <formula>7.5</formula>
      <formula>15</formula>
    </cfRule>
    <cfRule type="cellIs" dxfId="202" priority="275" operator="equal">
      <formula>7.5</formula>
    </cfRule>
  </conditionalFormatting>
  <conditionalFormatting sqref="AA45">
    <cfRule type="cellIs" dxfId="201" priority="273" operator="equal">
      <formula>7.5</formula>
    </cfRule>
  </conditionalFormatting>
  <conditionalFormatting sqref="AD45">
    <cfRule type="cellIs" dxfId="200" priority="271" operator="between">
      <formula>7.5</formula>
      <formula>15</formula>
    </cfRule>
    <cfRule type="cellIs" dxfId="199" priority="272" operator="equal">
      <formula>7.5</formula>
    </cfRule>
  </conditionalFormatting>
  <conditionalFormatting sqref="AC45">
    <cfRule type="cellIs" dxfId="198" priority="270" operator="equal">
      <formula>7.5</formula>
    </cfRule>
  </conditionalFormatting>
  <conditionalFormatting sqref="AF45">
    <cfRule type="beginsWith" dxfId="197" priority="269" operator="beginsWith" text="0">
      <formula>LEFT(AF45,LEN("0"))="0"</formula>
    </cfRule>
  </conditionalFormatting>
  <conditionalFormatting sqref="AE45">
    <cfRule type="cellIs" dxfId="196" priority="267" operator="equal">
      <formula>10</formula>
    </cfRule>
    <cfRule type="beginsWith" dxfId="195" priority="268" operator="beginsWith" text="0">
      <formula>LEFT(AE45,LEN("0"))="0"</formula>
    </cfRule>
  </conditionalFormatting>
  <conditionalFormatting sqref="AJ45">
    <cfRule type="cellIs" dxfId="194" priority="265" operator="between">
      <formula>7.5</formula>
      <formula>15</formula>
    </cfRule>
    <cfRule type="cellIs" dxfId="193" priority="266" operator="equal">
      <formula>7.5</formula>
    </cfRule>
  </conditionalFormatting>
  <conditionalFormatting sqref="AI45">
    <cfRule type="cellIs" dxfId="192" priority="264" operator="equal">
      <formula>7.5</formula>
    </cfRule>
  </conditionalFormatting>
  <conditionalFormatting sqref="AL45">
    <cfRule type="cellIs" dxfId="191" priority="262" operator="between">
      <formula>7.5</formula>
      <formula>15</formula>
    </cfRule>
    <cfRule type="cellIs" dxfId="190" priority="263" operator="equal">
      <formula>7.5</formula>
    </cfRule>
  </conditionalFormatting>
  <conditionalFormatting sqref="AK45">
    <cfRule type="cellIs" dxfId="189" priority="261" operator="equal">
      <formula>7.5</formula>
    </cfRule>
  </conditionalFormatting>
  <conditionalFormatting sqref="AM45">
    <cfRule type="cellIs" dxfId="188" priority="259" operator="equal">
      <formula>10</formula>
    </cfRule>
    <cfRule type="beginsWith" dxfId="187" priority="260" operator="beginsWith" text="0">
      <formula>LEFT(AM45,LEN("0"))="0"</formula>
    </cfRule>
  </conditionalFormatting>
  <conditionalFormatting sqref="AN45">
    <cfRule type="cellIs" dxfId="186" priority="257" operator="equal">
      <formula>10</formula>
    </cfRule>
    <cfRule type="beginsWith" dxfId="185" priority="258" operator="beginsWith" text="0">
      <formula>LEFT(AN45,LEN("0"))="0"</formula>
    </cfRule>
  </conditionalFormatting>
  <conditionalFormatting sqref="S45">
    <cfRule type="cellIs" dxfId="184" priority="255" operator="between">
      <formula>7.5</formula>
      <formula>15</formula>
    </cfRule>
    <cfRule type="cellIs" dxfId="183" priority="256" operator="equal">
      <formula>7.5</formula>
    </cfRule>
  </conditionalFormatting>
  <conditionalFormatting sqref="T45">
    <cfRule type="cellIs" dxfId="182" priority="254" operator="equal">
      <formula>7.5</formula>
    </cfRule>
  </conditionalFormatting>
  <conditionalFormatting sqref="U45">
    <cfRule type="cellIs" dxfId="181" priority="252" operator="between">
      <formula>7.5</formula>
      <formula>15</formula>
    </cfRule>
    <cfRule type="cellIs" dxfId="180" priority="253" operator="equal">
      <formula>7.5</formula>
    </cfRule>
  </conditionalFormatting>
  <conditionalFormatting sqref="V45">
    <cfRule type="cellIs" dxfId="179" priority="251" operator="equal">
      <formula>7.5</formula>
    </cfRule>
  </conditionalFormatting>
  <conditionalFormatting sqref="X45">
    <cfRule type="beginsWith" dxfId="178" priority="250" operator="beginsWith" text="0">
      <formula>LEFT(X45,LEN("0"))="0"</formula>
    </cfRule>
  </conditionalFormatting>
  <conditionalFormatting sqref="W45">
    <cfRule type="cellIs" dxfId="177" priority="248" operator="equal">
      <formula>10</formula>
    </cfRule>
    <cfRule type="beginsWith" dxfId="176" priority="249" operator="beginsWith" text="0">
      <formula>LEFT(W45,LEN("0"))="0"</formula>
    </cfRule>
  </conditionalFormatting>
  <conditionalFormatting sqref="L86">
    <cfRule type="cellIs" dxfId="175" priority="246" operator="between">
      <formula>7.5</formula>
      <formula>15</formula>
    </cfRule>
    <cfRule type="cellIs" dxfId="174" priority="247" operator="equal">
      <formula>7.5</formula>
    </cfRule>
  </conditionalFormatting>
  <conditionalFormatting sqref="K86">
    <cfRule type="cellIs" dxfId="173" priority="245" operator="equal">
      <formula>7.5</formula>
    </cfRule>
  </conditionalFormatting>
  <conditionalFormatting sqref="M86">
    <cfRule type="cellIs" dxfId="172" priority="244" operator="equal">
      <formula>7.5</formula>
    </cfRule>
  </conditionalFormatting>
  <conditionalFormatting sqref="N86">
    <cfRule type="cellIs" dxfId="171" priority="243" operator="equal">
      <formula>7.5</formula>
    </cfRule>
  </conditionalFormatting>
  <conditionalFormatting sqref="O86">
    <cfRule type="beginsWith" dxfId="170" priority="242" operator="beginsWith" text="0">
      <formula>LEFT(O86,LEN("0"))="0"</formula>
    </cfRule>
  </conditionalFormatting>
  <conditionalFormatting sqref="P86">
    <cfRule type="cellIs" dxfId="169" priority="240" operator="equal">
      <formula>10</formula>
    </cfRule>
    <cfRule type="beginsWith" dxfId="168" priority="241" operator="beginsWith" text="0">
      <formula>LEFT(P86,LEN("0"))="0"</formula>
    </cfRule>
  </conditionalFormatting>
  <conditionalFormatting sqref="T86">
    <cfRule type="cellIs" dxfId="167" priority="238" operator="between">
      <formula>7.5</formula>
      <formula>15</formula>
    </cfRule>
    <cfRule type="cellIs" dxfId="166" priority="239" operator="equal">
      <formula>7.5</formula>
    </cfRule>
  </conditionalFormatting>
  <conditionalFormatting sqref="S86">
    <cfRule type="cellIs" dxfId="165" priority="237" operator="equal">
      <formula>7.5</formula>
    </cfRule>
  </conditionalFormatting>
  <conditionalFormatting sqref="V86">
    <cfRule type="cellIs" dxfId="164" priority="235" operator="between">
      <formula>7.5</formula>
      <formula>15</formula>
    </cfRule>
    <cfRule type="cellIs" dxfId="163" priority="236" operator="equal">
      <formula>7.5</formula>
    </cfRule>
  </conditionalFormatting>
  <conditionalFormatting sqref="U86">
    <cfRule type="cellIs" dxfId="162" priority="234" operator="equal">
      <formula>7.5</formula>
    </cfRule>
  </conditionalFormatting>
  <conditionalFormatting sqref="W86">
    <cfRule type="beginsWith" dxfId="161" priority="224" operator="beginsWith" text="0">
      <formula>LEFT(W86,LEN("0"))="0"</formula>
    </cfRule>
  </conditionalFormatting>
  <conditionalFormatting sqref="X86">
    <cfRule type="cellIs" dxfId="160" priority="222" operator="equal">
      <formula>10</formula>
    </cfRule>
    <cfRule type="beginsWith" dxfId="159" priority="223" operator="beginsWith" text="0">
      <formula>LEFT(X86,LEN("0"))="0"</formula>
    </cfRule>
  </conditionalFormatting>
  <conditionalFormatting sqref="C86">
    <cfRule type="cellIs" dxfId="158" priority="221" operator="equal">
      <formula>7.5</formula>
    </cfRule>
  </conditionalFormatting>
  <conditionalFormatting sqref="D86">
    <cfRule type="cellIs" dxfId="157" priority="217" operator="between">
      <formula>22.5</formula>
      <formula>30</formula>
    </cfRule>
    <cfRule type="cellIs" dxfId="156" priority="218" operator="between">
      <formula>15</formula>
      <formula>22.5</formula>
    </cfRule>
    <cfRule type="cellIs" dxfId="155" priority="219" operator="between">
      <formula>7.5</formula>
      <formula>15</formula>
    </cfRule>
    <cfRule type="cellIs" dxfId="154" priority="220" operator="equal">
      <formula>7.5</formula>
    </cfRule>
  </conditionalFormatting>
  <conditionalFormatting sqref="E86">
    <cfRule type="cellIs" dxfId="153" priority="206" operator="equal">
      <formula>7.5</formula>
    </cfRule>
  </conditionalFormatting>
  <conditionalFormatting sqref="F86">
    <cfRule type="cellIs" dxfId="152" priority="202" operator="between">
      <formula>22.5</formula>
      <formula>30</formula>
    </cfRule>
    <cfRule type="cellIs" dxfId="151" priority="203" operator="between">
      <formula>15</formula>
      <formula>22.5</formula>
    </cfRule>
    <cfRule type="cellIs" dxfId="150" priority="204" operator="between">
      <formula>7.5</formula>
      <formula>15</formula>
    </cfRule>
    <cfRule type="cellIs" dxfId="149" priority="205" operator="equal">
      <formula>7.5</formula>
    </cfRule>
  </conditionalFormatting>
  <conditionalFormatting sqref="G86">
    <cfRule type="beginsWith" dxfId="148" priority="176" operator="beginsWith" text="0">
      <formula>LEFT(G86,LEN("0"))="0"</formula>
    </cfRule>
  </conditionalFormatting>
  <conditionalFormatting sqref="H86">
    <cfRule type="cellIs" dxfId="147" priority="173" operator="equal">
      <formula>20</formula>
    </cfRule>
    <cfRule type="cellIs" dxfId="146" priority="174" operator="equal">
      <formula>10</formula>
    </cfRule>
    <cfRule type="beginsWith" dxfId="145" priority="175" operator="beginsWith" text="0">
      <formula>LEFT(H86,LEN("0"))="0"</formula>
    </cfRule>
  </conditionalFormatting>
  <conditionalFormatting sqref="D127">
    <cfRule type="cellIs" dxfId="144" priority="156" operator="equal">
      <formula>7.5</formula>
    </cfRule>
  </conditionalFormatting>
  <conditionalFormatting sqref="F127">
    <cfRule type="cellIs" dxfId="143" priority="155" operator="equal">
      <formula>7.5</formula>
    </cfRule>
  </conditionalFormatting>
  <conditionalFormatting sqref="C127">
    <cfRule type="beginsWith" dxfId="142" priority="154" operator="beginsWith" text="0">
      <formula>LEFT(C127,LEN("0"))="0"</formula>
    </cfRule>
  </conditionalFormatting>
  <conditionalFormatting sqref="E127">
    <cfRule type="beginsWith" dxfId="141" priority="153" operator="beginsWith" text="0">
      <formula>LEFT(E127,LEN("0"))="0"</formula>
    </cfRule>
  </conditionalFormatting>
  <conditionalFormatting sqref="G127">
    <cfRule type="beginsWith" dxfId="140" priority="146" operator="beginsWith" text="0">
      <formula>LEFT(G127,LEN("0"))="0"</formula>
    </cfRule>
  </conditionalFormatting>
  <conditionalFormatting sqref="H127">
    <cfRule type="beginsWith" dxfId="139" priority="145" operator="beginsWith" text="0">
      <formula>LEFT(H127,LEN("0"))="0"</formula>
    </cfRule>
  </conditionalFormatting>
  <conditionalFormatting sqref="S127">
    <cfRule type="cellIs" dxfId="138" priority="144" operator="equal">
      <formula>7.5</formula>
    </cfRule>
  </conditionalFormatting>
  <conditionalFormatting sqref="U127">
    <cfRule type="cellIs" dxfId="137" priority="143" operator="equal">
      <formula>7.5</formula>
    </cfRule>
  </conditionalFormatting>
  <conditionalFormatting sqref="T127">
    <cfRule type="cellIs" dxfId="136" priority="142" operator="between">
      <formula>7.5</formula>
      <formula>67.5</formula>
    </cfRule>
  </conditionalFormatting>
  <conditionalFormatting sqref="V127">
    <cfRule type="cellIs" dxfId="135" priority="141" operator="between">
      <formula>7.5</formula>
      <formula>67.5</formula>
    </cfRule>
  </conditionalFormatting>
  <conditionalFormatting sqref="W127">
    <cfRule type="beginsWith" dxfId="134" priority="131" operator="beginsWith" text="0">
      <formula>LEFT(W127,LEN("0"))="0"</formula>
    </cfRule>
  </conditionalFormatting>
  <conditionalFormatting sqref="X127">
    <cfRule type="cellIs" dxfId="133" priority="130" operator="between">
      <formula>10</formula>
      <formula>70</formula>
    </cfRule>
  </conditionalFormatting>
  <conditionalFormatting sqref="K15:K44">
    <cfRule type="cellIs" dxfId="132" priority="128" operator="between">
      <formula>7.5</formula>
      <formula>15</formula>
    </cfRule>
    <cfRule type="cellIs" dxfId="131" priority="129" operator="equal">
      <formula>7.5</formula>
    </cfRule>
  </conditionalFormatting>
  <conditionalFormatting sqref="L15:L44">
    <cfRule type="cellIs" dxfId="130" priority="127" operator="equal">
      <formula>7.5</formula>
    </cfRule>
  </conditionalFormatting>
  <conditionalFormatting sqref="M15:M44">
    <cfRule type="cellIs" dxfId="129" priority="125" operator="between">
      <formula>7.5</formula>
      <formula>15</formula>
    </cfRule>
    <cfRule type="cellIs" dxfId="128" priority="126" operator="equal">
      <formula>7.5</formula>
    </cfRule>
  </conditionalFormatting>
  <conditionalFormatting sqref="N15:N44">
    <cfRule type="cellIs" dxfId="127" priority="124" operator="equal">
      <formula>7.5</formula>
    </cfRule>
  </conditionalFormatting>
  <conditionalFormatting sqref="P15:P44">
    <cfRule type="beginsWith" dxfId="126" priority="123" operator="beginsWith" text="0">
      <formula>LEFT(P15,LEN("0"))="0"</formula>
    </cfRule>
  </conditionalFormatting>
  <conditionalFormatting sqref="O15:O44">
    <cfRule type="cellIs" dxfId="125" priority="121" operator="equal">
      <formula>10</formula>
    </cfRule>
    <cfRule type="beginsWith" dxfId="124" priority="122" operator="beginsWith" text="0">
      <formula>LEFT(O15,LEN("0"))="0"</formula>
    </cfRule>
  </conditionalFormatting>
  <conditionalFormatting sqref="D15:D44">
    <cfRule type="cellIs" dxfId="123" priority="119" operator="between">
      <formula>7.5</formula>
      <formula>15</formula>
    </cfRule>
    <cfRule type="cellIs" dxfId="122" priority="120" operator="equal">
      <formula>7.5</formula>
    </cfRule>
  </conditionalFormatting>
  <conditionalFormatting sqref="C15:C44">
    <cfRule type="cellIs" dxfId="121" priority="118" operator="equal">
      <formula>7.5</formula>
    </cfRule>
  </conditionalFormatting>
  <conditionalFormatting sqref="F15:F44">
    <cfRule type="cellIs" dxfId="120" priority="116" operator="between">
      <formula>7.5</formula>
      <formula>15</formula>
    </cfRule>
    <cfRule type="cellIs" dxfId="119" priority="117" operator="equal">
      <formula>7.5</formula>
    </cfRule>
  </conditionalFormatting>
  <conditionalFormatting sqref="E15:E44">
    <cfRule type="cellIs" dxfId="118" priority="115" operator="equal">
      <formula>7.5</formula>
    </cfRule>
  </conditionalFormatting>
  <conditionalFormatting sqref="H15:H44">
    <cfRule type="beginsWith" dxfId="117" priority="114" operator="beginsWith" text="0">
      <formula>LEFT(H15,LEN("0"))="0"</formula>
    </cfRule>
  </conditionalFormatting>
  <conditionalFormatting sqref="G15:G44">
    <cfRule type="cellIs" dxfId="116" priority="112" operator="equal">
      <formula>10</formula>
    </cfRule>
    <cfRule type="beginsWith" dxfId="115" priority="113" operator="beginsWith" text="0">
      <formula>LEFT(G15,LEN("0"))="0"</formula>
    </cfRule>
  </conditionalFormatting>
  <conditionalFormatting sqref="AQ15:AQ44">
    <cfRule type="cellIs" dxfId="114" priority="110" operator="between">
      <formula>7.5</formula>
      <formula>15</formula>
    </cfRule>
    <cfRule type="cellIs" dxfId="113" priority="111" operator="equal">
      <formula>7.5</formula>
    </cfRule>
  </conditionalFormatting>
  <conditionalFormatting sqref="AR15:AR44">
    <cfRule type="cellIs" dxfId="112" priority="108" operator="between">
      <formula>7.5</formula>
      <formula>15</formula>
    </cfRule>
    <cfRule type="cellIs" dxfId="111" priority="109" operator="equal">
      <formula>7.5</formula>
    </cfRule>
  </conditionalFormatting>
  <conditionalFormatting sqref="AS15:AS44">
    <cfRule type="cellIs" dxfId="110" priority="106" operator="between">
      <formula>7.5</formula>
      <formula>15</formula>
    </cfRule>
    <cfRule type="cellIs" dxfId="109" priority="107" operator="equal">
      <formula>7.5</formula>
    </cfRule>
  </conditionalFormatting>
  <conditionalFormatting sqref="AT15:AT44">
    <cfRule type="cellIs" dxfId="108" priority="104" operator="between">
      <formula>7.5</formula>
      <formula>15</formula>
    </cfRule>
    <cfRule type="cellIs" dxfId="107" priority="105" operator="equal">
      <formula>7.5</formula>
    </cfRule>
  </conditionalFormatting>
  <conditionalFormatting sqref="AV17:AV31 AU15:AU44">
    <cfRule type="cellIs" dxfId="106" priority="102" operator="equal">
      <formula>10</formula>
    </cfRule>
    <cfRule type="beginsWith" dxfId="105" priority="103" operator="beginsWith" text="0">
      <formula>LEFT(AU15,LEN("0"))="0"</formula>
    </cfRule>
  </conditionalFormatting>
  <conditionalFormatting sqref="AV15:AV16 AV32:AV44">
    <cfRule type="cellIs" dxfId="104" priority="100" operator="equal">
      <formula>10</formula>
    </cfRule>
    <cfRule type="beginsWith" dxfId="103" priority="101" operator="beginsWith" text="0">
      <formula>LEFT(AV15,LEN("0"))="0"</formula>
    </cfRule>
  </conditionalFormatting>
  <conditionalFormatting sqref="AB15:AB44">
    <cfRule type="cellIs" dxfId="102" priority="98" operator="between">
      <formula>7.5</formula>
      <formula>15</formula>
    </cfRule>
    <cfRule type="cellIs" dxfId="101" priority="99" operator="equal">
      <formula>7.5</formula>
    </cfRule>
  </conditionalFormatting>
  <conditionalFormatting sqref="AA15:AA44">
    <cfRule type="cellIs" dxfId="100" priority="97" operator="equal">
      <formula>7.5</formula>
    </cfRule>
  </conditionalFormatting>
  <conditionalFormatting sqref="AD15:AD44">
    <cfRule type="cellIs" dxfId="99" priority="95" operator="between">
      <formula>7.5</formula>
      <formula>15</formula>
    </cfRule>
    <cfRule type="cellIs" dxfId="98" priority="96" operator="equal">
      <formula>7.5</formula>
    </cfRule>
  </conditionalFormatting>
  <conditionalFormatting sqref="AC15:AC44">
    <cfRule type="cellIs" dxfId="97" priority="94" operator="equal">
      <formula>7.5</formula>
    </cfRule>
  </conditionalFormatting>
  <conditionalFormatting sqref="AF15:AF44">
    <cfRule type="beginsWith" dxfId="96" priority="93" operator="beginsWith" text="0">
      <formula>LEFT(AF15,LEN("0"))="0"</formula>
    </cfRule>
  </conditionalFormatting>
  <conditionalFormatting sqref="AE15:AE44">
    <cfRule type="cellIs" dxfId="95" priority="91" operator="equal">
      <formula>10</formula>
    </cfRule>
    <cfRule type="beginsWith" dxfId="94" priority="92" operator="beginsWith" text="0">
      <formula>LEFT(AE15,LEN("0"))="0"</formula>
    </cfRule>
  </conditionalFormatting>
  <conditionalFormatting sqref="AJ15:AJ44">
    <cfRule type="cellIs" dxfId="93" priority="89" operator="between">
      <formula>7.5</formula>
      <formula>15</formula>
    </cfRule>
    <cfRule type="cellIs" dxfId="92" priority="90" operator="equal">
      <formula>7.5</formula>
    </cfRule>
  </conditionalFormatting>
  <conditionalFormatting sqref="AI15:AI44">
    <cfRule type="cellIs" dxfId="91" priority="88" operator="equal">
      <formula>7.5</formula>
    </cfRule>
  </conditionalFormatting>
  <conditionalFormatting sqref="AL15:AL44">
    <cfRule type="cellIs" dxfId="90" priority="86" operator="between">
      <formula>7.5</formula>
      <formula>15</formula>
    </cfRule>
    <cfRule type="cellIs" dxfId="89" priority="87" operator="equal">
      <formula>7.5</formula>
    </cfRule>
  </conditionalFormatting>
  <conditionalFormatting sqref="AK15:AK44">
    <cfRule type="cellIs" dxfId="88" priority="85" operator="equal">
      <formula>7.5</formula>
    </cfRule>
  </conditionalFormatting>
  <conditionalFormatting sqref="AM15:AM44">
    <cfRule type="cellIs" dxfId="87" priority="83" operator="equal">
      <formula>10</formula>
    </cfRule>
    <cfRule type="beginsWith" dxfId="86" priority="84" operator="beginsWith" text="0">
      <formula>LEFT(AM15,LEN("0"))="0"</formula>
    </cfRule>
  </conditionalFormatting>
  <conditionalFormatting sqref="AN15:AN44">
    <cfRule type="cellIs" dxfId="85" priority="81" operator="equal">
      <formula>10</formula>
    </cfRule>
    <cfRule type="beginsWith" dxfId="84" priority="82" operator="beginsWith" text="0">
      <formula>LEFT(AN15,LEN("0"))="0"</formula>
    </cfRule>
  </conditionalFormatting>
  <conditionalFormatting sqref="S15:S44">
    <cfRule type="cellIs" dxfId="83" priority="79" operator="between">
      <formula>7.5</formula>
      <formula>15</formula>
    </cfRule>
    <cfRule type="cellIs" dxfId="82" priority="80" operator="equal">
      <formula>7.5</formula>
    </cfRule>
  </conditionalFormatting>
  <conditionalFormatting sqref="T15:T44">
    <cfRule type="cellIs" dxfId="81" priority="78" operator="equal">
      <formula>7.5</formula>
    </cfRule>
  </conditionalFormatting>
  <conditionalFormatting sqref="U15:U22 U24:U44">
    <cfRule type="cellIs" dxfId="80" priority="76" operator="between">
      <formula>7.5</formula>
      <formula>15</formula>
    </cfRule>
    <cfRule type="cellIs" dxfId="79" priority="77" operator="equal">
      <formula>7.5</formula>
    </cfRule>
  </conditionalFormatting>
  <conditionalFormatting sqref="V15:V44">
    <cfRule type="cellIs" dxfId="78" priority="75" operator="equal">
      <formula>7.5</formula>
    </cfRule>
  </conditionalFormatting>
  <conditionalFormatting sqref="X15:X44">
    <cfRule type="beginsWith" dxfId="77" priority="74" operator="beginsWith" text="0">
      <formula>LEFT(X15,LEN("0"))="0"</formula>
    </cfRule>
  </conditionalFormatting>
  <conditionalFormatting sqref="W15:W44">
    <cfRule type="cellIs" dxfId="76" priority="72" operator="equal">
      <formula>10</formula>
    </cfRule>
    <cfRule type="beginsWith" dxfId="75" priority="73" operator="beginsWith" text="0">
      <formula>LEFT(W15,LEN("0"))="0"</formula>
    </cfRule>
  </conditionalFormatting>
  <conditionalFormatting sqref="L56:L85">
    <cfRule type="cellIs" dxfId="74" priority="70" operator="between">
      <formula>7.5</formula>
      <formula>15</formula>
    </cfRule>
    <cfRule type="cellIs" dxfId="73" priority="71" operator="equal">
      <formula>7.5</formula>
    </cfRule>
  </conditionalFormatting>
  <conditionalFormatting sqref="K56:K85">
    <cfRule type="cellIs" dxfId="72" priority="69" operator="equal">
      <formula>7.5</formula>
    </cfRule>
  </conditionalFormatting>
  <conditionalFormatting sqref="M56:M85">
    <cfRule type="cellIs" dxfId="71" priority="68" operator="equal">
      <formula>7.5</formula>
    </cfRule>
  </conditionalFormatting>
  <conditionalFormatting sqref="N56:N85">
    <cfRule type="cellIs" dxfId="70" priority="67" operator="equal">
      <formula>7.5</formula>
    </cfRule>
  </conditionalFormatting>
  <conditionalFormatting sqref="O56:O85">
    <cfRule type="beginsWith" dxfId="69" priority="66" operator="beginsWith" text="0">
      <formula>LEFT(O56,LEN("0"))="0"</formula>
    </cfRule>
  </conditionalFormatting>
  <conditionalFormatting sqref="P56:P85">
    <cfRule type="cellIs" dxfId="68" priority="64" operator="equal">
      <formula>10</formula>
    </cfRule>
    <cfRule type="beginsWith" dxfId="67" priority="65" operator="beginsWith" text="0">
      <formula>LEFT(P56,LEN("0"))="0"</formula>
    </cfRule>
  </conditionalFormatting>
  <conditionalFormatting sqref="T56:T85">
    <cfRule type="cellIs" dxfId="66" priority="62" operator="between">
      <formula>7.5</formula>
      <formula>15</formula>
    </cfRule>
    <cfRule type="cellIs" dxfId="65" priority="63" operator="equal">
      <formula>7.5</formula>
    </cfRule>
  </conditionalFormatting>
  <conditionalFormatting sqref="S56:S85">
    <cfRule type="cellIs" dxfId="64" priority="61" operator="equal">
      <formula>7.5</formula>
    </cfRule>
  </conditionalFormatting>
  <conditionalFormatting sqref="V56:V85">
    <cfRule type="cellIs" dxfId="63" priority="59" operator="between">
      <formula>7.5</formula>
      <formula>15</formula>
    </cfRule>
    <cfRule type="cellIs" dxfId="62" priority="60" operator="equal">
      <formula>7.5</formula>
    </cfRule>
  </conditionalFormatting>
  <conditionalFormatting sqref="U56:U85">
    <cfRule type="cellIs" dxfId="61" priority="58" operator="equal">
      <formula>7.5</formula>
    </cfRule>
  </conditionalFormatting>
  <conditionalFormatting sqref="W56:W85">
    <cfRule type="beginsWith" dxfId="60" priority="57" operator="beginsWith" text="0">
      <formula>LEFT(W56,LEN("0"))="0"</formula>
    </cfRule>
  </conditionalFormatting>
  <conditionalFormatting sqref="X56:X85">
    <cfRule type="cellIs" dxfId="59" priority="55" operator="equal">
      <formula>10</formula>
    </cfRule>
    <cfRule type="beginsWith" dxfId="58" priority="56" operator="beginsWith" text="0">
      <formula>LEFT(X56,LEN("0"))="0"</formula>
    </cfRule>
  </conditionalFormatting>
  <conditionalFormatting sqref="C56:C85">
    <cfRule type="cellIs" dxfId="57" priority="54" operator="equal">
      <formula>7.5</formula>
    </cfRule>
  </conditionalFormatting>
  <conditionalFormatting sqref="D56:D85">
    <cfRule type="cellIs" dxfId="56" priority="50" operator="between">
      <formula>22.5</formula>
      <formula>30</formula>
    </cfRule>
    <cfRule type="cellIs" dxfId="55" priority="51" operator="between">
      <formula>15</formula>
      <formula>22.5</formula>
    </cfRule>
    <cfRule type="cellIs" dxfId="54" priority="52" operator="between">
      <formula>7.5</formula>
      <formula>15</formula>
    </cfRule>
    <cfRule type="cellIs" dxfId="53" priority="53" operator="equal">
      <formula>7.5</formula>
    </cfRule>
  </conditionalFormatting>
  <conditionalFormatting sqref="E56:E85">
    <cfRule type="cellIs" dxfId="52" priority="49" operator="equal">
      <formula>7.5</formula>
    </cfRule>
  </conditionalFormatting>
  <conditionalFormatting sqref="F56:F85">
    <cfRule type="cellIs" dxfId="51" priority="45" operator="between">
      <formula>22.5</formula>
      <formula>30</formula>
    </cfRule>
    <cfRule type="cellIs" dxfId="50" priority="46" operator="between">
      <formula>15</formula>
      <formula>22.5</formula>
    </cfRule>
    <cfRule type="cellIs" dxfId="49" priority="47" operator="between">
      <formula>7.5</formula>
      <formula>15</formula>
    </cfRule>
    <cfRule type="cellIs" dxfId="48" priority="48" operator="equal">
      <formula>7.5</formula>
    </cfRule>
  </conditionalFormatting>
  <conditionalFormatting sqref="G56:G85">
    <cfRule type="beginsWith" dxfId="47" priority="44" operator="beginsWith" text="0">
      <formula>LEFT(G56,LEN("0"))="0"</formula>
    </cfRule>
  </conditionalFormatting>
  <conditionalFormatting sqref="H56:H85">
    <cfRule type="cellIs" dxfId="46" priority="41" operator="equal">
      <formula>20</formula>
    </cfRule>
    <cfRule type="cellIs" dxfId="45" priority="42" operator="equal">
      <formula>10</formula>
    </cfRule>
    <cfRule type="beginsWith" dxfId="44" priority="43" operator="beginsWith" text="0">
      <formula>LEFT(H56,LEN("0"))="0"</formula>
    </cfRule>
  </conditionalFormatting>
  <conditionalFormatting sqref="D97 D109 D115">
    <cfRule type="cellIs" dxfId="43" priority="40" operator="equal">
      <formula>7.5</formula>
    </cfRule>
  </conditionalFormatting>
  <conditionalFormatting sqref="F97 F109 F115">
    <cfRule type="cellIs" dxfId="42" priority="39" operator="equal">
      <formula>7.5</formula>
    </cfRule>
  </conditionalFormatting>
  <conditionalFormatting sqref="C97 C109 C115">
    <cfRule type="beginsWith" dxfId="41" priority="38" operator="beginsWith" text="0">
      <formula>LEFT(C97,LEN("0"))="0"</formula>
    </cfRule>
  </conditionalFormatting>
  <conditionalFormatting sqref="E97 E109 E115">
    <cfRule type="beginsWith" dxfId="40" priority="37" operator="beginsWith" text="0">
      <formula>LEFT(E97,LEN("0"))="0"</formula>
    </cfRule>
  </conditionalFormatting>
  <conditionalFormatting sqref="D98:D108">
    <cfRule type="cellIs" dxfId="39" priority="36" operator="equal">
      <formula>7.5</formula>
    </cfRule>
  </conditionalFormatting>
  <conditionalFormatting sqref="F98:F108">
    <cfRule type="cellIs" dxfId="38" priority="35" operator="equal">
      <formula>7.5</formula>
    </cfRule>
  </conditionalFormatting>
  <conditionalFormatting sqref="C98:C108">
    <cfRule type="beginsWith" dxfId="37" priority="34" operator="beginsWith" text="0">
      <formula>LEFT(C98,LEN("0"))="0"</formula>
    </cfRule>
  </conditionalFormatting>
  <conditionalFormatting sqref="E98:E108">
    <cfRule type="beginsWith" dxfId="36" priority="33" operator="beginsWith" text="0">
      <formula>LEFT(E98,LEN("0"))="0"</formula>
    </cfRule>
  </conditionalFormatting>
  <conditionalFormatting sqref="D110:D114">
    <cfRule type="cellIs" dxfId="35" priority="32" operator="equal">
      <formula>7.5</formula>
    </cfRule>
  </conditionalFormatting>
  <conditionalFormatting sqref="F110:F114">
    <cfRule type="cellIs" dxfId="34" priority="31" operator="equal">
      <formula>7.5</formula>
    </cfRule>
  </conditionalFormatting>
  <conditionalFormatting sqref="C110:C114">
    <cfRule type="beginsWith" dxfId="33" priority="30" operator="beginsWith" text="0">
      <formula>LEFT(C110,LEN("0"))="0"</formula>
    </cfRule>
  </conditionalFormatting>
  <conditionalFormatting sqref="E110:E114">
    <cfRule type="beginsWith" dxfId="32" priority="29" operator="beginsWith" text="0">
      <formula>LEFT(E110,LEN("0"))="0"</formula>
    </cfRule>
  </conditionalFormatting>
  <conditionalFormatting sqref="D116:D124">
    <cfRule type="cellIs" dxfId="31" priority="28" operator="equal">
      <formula>7.5</formula>
    </cfRule>
  </conditionalFormatting>
  <conditionalFormatting sqref="F116:F124">
    <cfRule type="cellIs" dxfId="30" priority="27" operator="equal">
      <formula>7.5</formula>
    </cfRule>
  </conditionalFormatting>
  <conditionalFormatting sqref="C116:C124">
    <cfRule type="beginsWith" dxfId="29" priority="26" operator="beginsWith" text="0">
      <formula>LEFT(C116,LEN("0"))="0"</formula>
    </cfRule>
  </conditionalFormatting>
  <conditionalFormatting sqref="E116:E124">
    <cfRule type="beginsWith" dxfId="28" priority="25" operator="beginsWith" text="0">
      <formula>LEFT(E116,LEN("0"))="0"</formula>
    </cfRule>
  </conditionalFormatting>
  <conditionalFormatting sqref="D125:D126">
    <cfRule type="cellIs" dxfId="27" priority="24" operator="equal">
      <formula>7.5</formula>
    </cfRule>
  </conditionalFormatting>
  <conditionalFormatting sqref="F125:F126">
    <cfRule type="cellIs" dxfId="26" priority="23" operator="equal">
      <formula>7.5</formula>
    </cfRule>
  </conditionalFormatting>
  <conditionalFormatting sqref="C125:C126">
    <cfRule type="beginsWith" dxfId="25" priority="22" operator="beginsWith" text="0">
      <formula>LEFT(C125,LEN("0"))="0"</formula>
    </cfRule>
  </conditionalFormatting>
  <conditionalFormatting sqref="E125:E126">
    <cfRule type="beginsWith" dxfId="24" priority="21" operator="beginsWith" text="0">
      <formula>LEFT(E125,LEN("0"))="0"</formula>
    </cfRule>
  </conditionalFormatting>
  <conditionalFormatting sqref="G97">
    <cfRule type="beginsWith" dxfId="23" priority="20" operator="beginsWith" text="0">
      <formula>LEFT(G97,LEN("0"))="0"</formula>
    </cfRule>
  </conditionalFormatting>
  <conditionalFormatting sqref="H97">
    <cfRule type="beginsWith" dxfId="22" priority="19" operator="beginsWith" text="0">
      <formula>LEFT(H97,LEN("0"))="0"</formula>
    </cfRule>
  </conditionalFormatting>
  <conditionalFormatting sqref="G98:G108">
    <cfRule type="beginsWith" dxfId="21" priority="18" operator="beginsWith" text="0">
      <formula>LEFT(G98,LEN("0"))="0"</formula>
    </cfRule>
  </conditionalFormatting>
  <conditionalFormatting sqref="H98:H108">
    <cfRule type="beginsWith" dxfId="20" priority="17" operator="beginsWith" text="0">
      <formula>LEFT(H98,LEN("0"))="0"</formula>
    </cfRule>
  </conditionalFormatting>
  <conditionalFormatting sqref="G109:G126">
    <cfRule type="beginsWith" dxfId="19" priority="16" operator="beginsWith" text="0">
      <formula>LEFT(G109,LEN("0"))="0"</formula>
    </cfRule>
  </conditionalFormatting>
  <conditionalFormatting sqref="H109:H126">
    <cfRule type="beginsWith" dxfId="18" priority="15" operator="beginsWith" text="0">
      <formula>LEFT(H109,LEN("0"))="0"</formula>
    </cfRule>
  </conditionalFormatting>
  <conditionalFormatting sqref="S97:S126">
    <cfRule type="cellIs" dxfId="17" priority="14" operator="equal">
      <formula>7.5</formula>
    </cfRule>
  </conditionalFormatting>
  <conditionalFormatting sqref="U97:U126">
    <cfRule type="cellIs" dxfId="16" priority="13" operator="equal">
      <formula>7.5</formula>
    </cfRule>
  </conditionalFormatting>
  <conditionalFormatting sqref="T97:T100 T117:T122 T114 T111:T112 T109 T103:T107 T124:T126">
    <cfRule type="cellIs" dxfId="15" priority="12" operator="between">
      <formula>7.5</formula>
      <formula>67.5</formula>
    </cfRule>
  </conditionalFormatting>
  <conditionalFormatting sqref="V97:V126">
    <cfRule type="cellIs" dxfId="14" priority="11" operator="between">
      <formula>7.5</formula>
      <formula>67.5</formula>
    </cfRule>
  </conditionalFormatting>
  <conditionalFormatting sqref="T116">
    <cfRule type="cellIs" dxfId="13" priority="10" operator="between">
      <formula>7.5</formula>
      <formula>67.5</formula>
    </cfRule>
  </conditionalFormatting>
  <conditionalFormatting sqref="T115">
    <cfRule type="cellIs" dxfId="12" priority="9" operator="between">
      <formula>7.5</formula>
      <formula>67.5</formula>
    </cfRule>
  </conditionalFormatting>
  <conditionalFormatting sqref="T113">
    <cfRule type="cellIs" dxfId="11" priority="8" operator="between">
      <formula>7.5</formula>
      <formula>67.5</formula>
    </cfRule>
  </conditionalFormatting>
  <conditionalFormatting sqref="T110">
    <cfRule type="cellIs" dxfId="10" priority="7" operator="between">
      <formula>7.5</formula>
      <formula>67.5</formula>
    </cfRule>
  </conditionalFormatting>
  <conditionalFormatting sqref="T108">
    <cfRule type="cellIs" dxfId="9" priority="6" operator="between">
      <formula>7.5</formula>
      <formula>67.5</formula>
    </cfRule>
  </conditionalFormatting>
  <conditionalFormatting sqref="T102">
    <cfRule type="cellIs" dxfId="8" priority="5" operator="between">
      <formula>7.5</formula>
      <formula>67.5</formula>
    </cfRule>
  </conditionalFormatting>
  <conditionalFormatting sqref="T101">
    <cfRule type="cellIs" dxfId="7" priority="4" operator="between">
      <formula>7.5</formula>
      <formula>67.5</formula>
    </cfRule>
  </conditionalFormatting>
  <conditionalFormatting sqref="T123">
    <cfRule type="cellIs" dxfId="6" priority="3" operator="between">
      <formula>7.5</formula>
      <formula>67.5</formula>
    </cfRule>
  </conditionalFormatting>
  <conditionalFormatting sqref="W97:W126">
    <cfRule type="beginsWith" dxfId="5" priority="2" operator="beginsWith" text="0">
      <formula>LEFT(W97,LEN("0"))="0"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6254283A-6F2F-452F-A85E-BC09B295CC1A}">
      <formula1>$P$9:$P$22</formula1>
    </dataValidation>
    <dataValidation type="list" allowBlank="1" showInputMessage="1" showErrorMessage="1" sqref="S15:V45 C15:F45 S56:V86 U97:U127 K56:N86 S97:S127 AQ15:AT45 AI15:AL45 K15:N45 C56:F86 AA15:AD45 C97:F127 K97:N127" xr:uid="{0FFBA6AD-3A60-4216-BBA9-B0CD13CCAAAF}">
      <formula1>$P$9:$P$16</formula1>
    </dataValidation>
    <dataValidation type="list" allowBlank="1" showInputMessage="1" showErrorMessage="1" sqref="O56:P86 AE15:AF45 AU15:AV45 W15:X44 G56:G86 G97:H127 W56:X86 O15:P45 G15:H45 AM45:AN45 AM15:AM44 O97:P127" xr:uid="{BE7A86D3-4B76-4005-9A7D-4EDCF55A4B44}">
      <formula1>$P$17:$P$21</formula1>
    </dataValidation>
    <dataValidation type="list" allowBlank="1" showInputMessage="1" showErrorMessage="1" sqref="H56:H86" xr:uid="{7B2E9ECE-7839-4062-930A-C9683AA6F89F}">
      <formula1>$P$17:$P$26</formula1>
    </dataValidation>
    <dataValidation type="list" allowBlank="1" showInputMessage="1" showErrorMessage="1" sqref="W97:X127" xr:uid="{CC4AACD2-0E79-44D8-9B7B-2E524173277B}">
      <formula1>$P$23:$P$32</formula1>
    </dataValidation>
    <dataValidation type="list" allowBlank="1" showInputMessage="1" showErrorMessage="1" sqref="AN15:AN44 W45:X45" xr:uid="{BD88006D-E0E4-4A67-B3D6-CC8837208CA4}">
      <formula1>$P$17:$P$22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N26" sqref="N26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8" t="s">
        <v>77</v>
      </c>
      <c r="B1" s="109"/>
      <c r="C1" s="49"/>
      <c r="D1" s="100" t="s">
        <v>41</v>
      </c>
      <c r="E1" s="100"/>
      <c r="F1" s="100"/>
      <c r="G1" s="100"/>
      <c r="H1" s="100" t="s">
        <v>42</v>
      </c>
      <c r="I1" s="100"/>
      <c r="J1" s="100"/>
      <c r="K1" s="100"/>
      <c r="L1" s="28"/>
      <c r="M1" s="97" t="s">
        <v>41</v>
      </c>
      <c r="N1" s="99"/>
      <c r="O1" s="97" t="s">
        <v>42</v>
      </c>
      <c r="P1" s="103"/>
      <c r="R1" s="104" t="s">
        <v>76</v>
      </c>
      <c r="S1" s="105"/>
      <c r="U1" s="97" t="s">
        <v>75</v>
      </c>
      <c r="V1" s="103"/>
      <c r="X1" s="97" t="s">
        <v>74</v>
      </c>
      <c r="Y1" s="98"/>
      <c r="Z1" s="98"/>
      <c r="AA1" s="99"/>
    </row>
    <row r="2" spans="1:27" ht="39.75" customHeight="1" x14ac:dyDescent="0.25">
      <c r="A2" s="110"/>
      <c r="B2" s="111"/>
      <c r="C2" s="50"/>
      <c r="D2" s="101" t="s">
        <v>43</v>
      </c>
      <c r="E2" s="101"/>
      <c r="F2" s="101" t="s">
        <v>44</v>
      </c>
      <c r="G2" s="101"/>
      <c r="H2" s="101" t="s">
        <v>43</v>
      </c>
      <c r="I2" s="101"/>
      <c r="J2" s="101" t="s">
        <v>44</v>
      </c>
      <c r="K2" s="101"/>
      <c r="L2" s="27"/>
      <c r="M2" s="102" t="s">
        <v>73</v>
      </c>
      <c r="N2" s="101" t="s">
        <v>46</v>
      </c>
      <c r="O2" s="101" t="s">
        <v>73</v>
      </c>
      <c r="P2" s="101" t="s">
        <v>46</v>
      </c>
      <c r="R2" s="101" t="s">
        <v>72</v>
      </c>
      <c r="S2" s="101" t="s">
        <v>71</v>
      </c>
      <c r="U2" s="101" t="s">
        <v>45</v>
      </c>
      <c r="V2" s="101" t="s">
        <v>46</v>
      </c>
      <c r="X2" s="101" t="s">
        <v>70</v>
      </c>
      <c r="Y2" s="101" t="s">
        <v>69</v>
      </c>
      <c r="Z2" s="101" t="s">
        <v>68</v>
      </c>
      <c r="AA2" s="101" t="s">
        <v>67</v>
      </c>
    </row>
    <row r="3" spans="1:27" ht="38.25" x14ac:dyDescent="0.25">
      <c r="A3" s="112" t="str">
        <f>'Date Reference'!O3</f>
        <v>Apr-2023</v>
      </c>
      <c r="B3" s="112"/>
      <c r="C3" s="51"/>
      <c r="D3" s="26" t="s">
        <v>47</v>
      </c>
      <c r="E3" s="25" t="s">
        <v>48</v>
      </c>
      <c r="F3" s="26" t="s">
        <v>47</v>
      </c>
      <c r="G3" s="25" t="s">
        <v>48</v>
      </c>
      <c r="H3" s="26" t="s">
        <v>47</v>
      </c>
      <c r="I3" s="25" t="s">
        <v>48</v>
      </c>
      <c r="J3" s="26" t="s">
        <v>47</v>
      </c>
      <c r="K3" s="25" t="s">
        <v>48</v>
      </c>
      <c r="L3" s="24"/>
      <c r="M3" s="113"/>
      <c r="N3" s="102"/>
      <c r="O3" s="102"/>
      <c r="P3" s="102"/>
      <c r="R3" s="102"/>
      <c r="S3" s="102"/>
      <c r="U3" s="102"/>
      <c r="V3" s="102"/>
      <c r="X3" s="102"/>
      <c r="Y3" s="102"/>
      <c r="Z3" s="102"/>
      <c r="AA3" s="102"/>
    </row>
    <row r="4" spans="1:27" x14ac:dyDescent="0.25">
      <c r="A4" s="106" t="s">
        <v>66</v>
      </c>
      <c r="B4" s="107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6" t="s">
        <v>65</v>
      </c>
      <c r="B5" s="96"/>
      <c r="C5" s="53" t="s">
        <v>49</v>
      </c>
      <c r="D5" s="46">
        <f>(VLOOKUP(A5,'Planned Staff Hours'!$C$9:$M$21,2,FALSE)+VLOOKUP(A5,'Planned Staff Hours'!$C$9:$M$21,4,FALSE))*'Date Reference'!$L$38</f>
        <v>900</v>
      </c>
      <c r="E5" s="54">
        <f>Gloucestershire!C46+Gloucestershire!E46</f>
        <v>900</v>
      </c>
      <c r="F5" s="46">
        <f>(VLOOKUP(A5,'Planned Staff Hours'!$C$9:$M$21,3,FALSE)+VLOOKUP(A5,'Planned Staff Hours'!$C$9:$M$21,5,FALSE))*'Date Reference'!$L$38</f>
        <v>1575</v>
      </c>
      <c r="G5" s="54">
        <f>Gloucestershire!D46+Gloucestershire!F46</f>
        <v>1522.5</v>
      </c>
      <c r="H5" s="44">
        <f>(VLOOKUP(A5,'Planned Staff Hours'!$C$9:$M$21,6,FALSE))*'Date Reference'!$L$38</f>
        <v>600</v>
      </c>
      <c r="I5" s="44">
        <f>Gloucestershire!G46</f>
        <v>600</v>
      </c>
      <c r="J5" s="69">
        <f>(VLOOKUP(A5,'Planned Staff Hours'!$C$9:$M$21,7,FALSE))*'Date Reference'!$L$38</f>
        <v>600</v>
      </c>
      <c r="K5" s="55">
        <f>Gloucestershire!H46</f>
        <v>600</v>
      </c>
      <c r="L5" s="21"/>
      <c r="M5" s="20">
        <f t="shared" ref="M5:M16" si="0">E5/D5</f>
        <v>1</v>
      </c>
      <c r="N5" s="20">
        <f t="shared" ref="N5:N16" si="1">G5/F5</f>
        <v>0.96666666666666667</v>
      </c>
      <c r="O5" s="20">
        <f t="shared" ref="O5:O16" si="2">I5/H5</f>
        <v>1</v>
      </c>
      <c r="P5" s="20">
        <f t="shared" ref="P5:P16" si="3">K5/J5</f>
        <v>1</v>
      </c>
      <c r="R5" s="20">
        <f t="shared" ref="R5:R16" si="4">(E5+G5)/(F5+D5)</f>
        <v>0.97878787878787876</v>
      </c>
      <c r="S5" s="20">
        <f t="shared" ref="S5:S16" si="5">(K5+I5)/(J5+H5)</f>
        <v>1</v>
      </c>
      <c r="U5" s="20">
        <f t="shared" ref="U5:U16" si="6">(E5+I5)/(H5+D5)</f>
        <v>1</v>
      </c>
      <c r="V5" s="20">
        <f t="shared" ref="V5:V16" si="7">(K5+G5)/(J5+F5)</f>
        <v>0.97586206896551719</v>
      </c>
      <c r="X5" s="19">
        <v>410</v>
      </c>
      <c r="Y5" s="18">
        <f t="shared" ref="Y5:Y16" si="8">(E5+I5)/X5</f>
        <v>3.6585365853658538</v>
      </c>
      <c r="Z5" s="18">
        <f t="shared" ref="Z5:Z16" si="9">(K5+G5)/X5</f>
        <v>5.1768292682926829</v>
      </c>
      <c r="AA5" s="18">
        <f t="shared" ref="AA5:AA16" si="10">(E5+G5+I5+K5)/X5</f>
        <v>8.8353658536585371</v>
      </c>
    </row>
    <row r="6" spans="1:27" ht="15" customHeight="1" x14ac:dyDescent="0.25">
      <c r="A6" s="96" t="s">
        <v>64</v>
      </c>
      <c r="B6" s="96"/>
      <c r="C6" s="53" t="s">
        <v>49</v>
      </c>
      <c r="D6" s="46">
        <f>(VLOOKUP(A6,'Planned Staff Hours'!$C$9:$M$21,2,FALSE)+VLOOKUP(A6,'Planned Staff Hours'!$C$9:$M$21,4,FALSE))*'Date Reference'!$L$38</f>
        <v>1350</v>
      </c>
      <c r="E6" s="54">
        <f>Gloucestershire!K46+Gloucestershire!M46</f>
        <v>1297.5</v>
      </c>
      <c r="F6" s="46">
        <f>(VLOOKUP(A6,'Planned Staff Hours'!$C$9:$M$21,3,FALSE)+VLOOKUP(A6,'Planned Staff Hours'!$C$9:$M$21,5,FALSE))*'Date Reference'!$L$38</f>
        <v>1665</v>
      </c>
      <c r="G6" s="54">
        <f>Gloucestershire!L46+Gloucestershire!N46</f>
        <v>1740</v>
      </c>
      <c r="H6" s="44">
        <f>(VLOOKUP(A6,'Planned Staff Hours'!$C$9:$M$21,6,FALSE))*'Date Reference'!$L$38</f>
        <v>600</v>
      </c>
      <c r="I6" s="44">
        <f>Gloucestershire!O46</f>
        <v>610</v>
      </c>
      <c r="J6" s="69">
        <f>(VLOOKUP(A6,'Planned Staff Hours'!$C$9:$M$21,7,FALSE))*'Date Reference'!$L$38</f>
        <v>810</v>
      </c>
      <c r="K6" s="55">
        <f>Gloucestershire!P46</f>
        <v>820</v>
      </c>
      <c r="L6" s="21"/>
      <c r="M6" s="20">
        <f t="shared" si="0"/>
        <v>0.96111111111111114</v>
      </c>
      <c r="N6" s="20">
        <f t="shared" si="1"/>
        <v>1.045045045045045</v>
      </c>
      <c r="O6" s="20">
        <f t="shared" si="2"/>
        <v>1.0166666666666666</v>
      </c>
      <c r="P6" s="20">
        <f t="shared" si="3"/>
        <v>1.0123456790123457</v>
      </c>
      <c r="R6" s="20">
        <f t="shared" si="4"/>
        <v>1.0074626865671641</v>
      </c>
      <c r="S6" s="20">
        <f t="shared" si="5"/>
        <v>1.0141843971631206</v>
      </c>
      <c r="U6" s="20">
        <f t="shared" si="6"/>
        <v>0.97820512820512817</v>
      </c>
      <c r="V6" s="20">
        <f t="shared" si="7"/>
        <v>1.0343434343434343</v>
      </c>
      <c r="X6" s="19">
        <v>537</v>
      </c>
      <c r="Y6" s="18">
        <f t="shared" si="8"/>
        <v>3.5521415270018624</v>
      </c>
      <c r="Z6" s="18">
        <f t="shared" si="9"/>
        <v>4.7672253258845441</v>
      </c>
      <c r="AA6" s="18">
        <f t="shared" si="10"/>
        <v>8.3193668528864055</v>
      </c>
    </row>
    <row r="7" spans="1:27" ht="15" customHeight="1" x14ac:dyDescent="0.25">
      <c r="A7" s="96" t="s">
        <v>63</v>
      </c>
      <c r="B7" s="96"/>
      <c r="C7" s="53" t="s">
        <v>49</v>
      </c>
      <c r="D7" s="46">
        <f>(VLOOKUP(A7,'Planned Staff Hours'!$C$9:$M$21,2,FALSE)+VLOOKUP(A7,'Planned Staff Hours'!$C$9:$M$21,4,FALSE))*'Date Reference'!$L$38</f>
        <v>1350</v>
      </c>
      <c r="E7" s="54">
        <f>Gloucestershire!S46+Gloucestershire!U46</f>
        <v>1387.5</v>
      </c>
      <c r="F7" s="46">
        <f>(VLOOKUP(A7,'Planned Staff Hours'!$C$9:$M$21,3,FALSE)+VLOOKUP(A7,'Planned Staff Hours'!$C$9:$M$21,5,FALSE))*'Date Reference'!$L$38</f>
        <v>900</v>
      </c>
      <c r="G7" s="54">
        <f>Gloucestershire!T46+Gloucestershire!V46</f>
        <v>1432.5</v>
      </c>
      <c r="H7" s="44">
        <f>(VLOOKUP(A7,'Planned Staff Hours'!$C$9:$M$21,6,FALSE))*'Date Reference'!$L$38</f>
        <v>600</v>
      </c>
      <c r="I7" s="44">
        <f>Gloucestershire!W46</f>
        <v>720</v>
      </c>
      <c r="J7" s="45">
        <f>(VLOOKUP(A7,'Planned Staff Hours'!$C$9:$M$21,7,FALSE))*'Date Reference'!$L$38</f>
        <v>300</v>
      </c>
      <c r="K7" s="55">
        <f>Gloucestershire!X46</f>
        <v>620</v>
      </c>
      <c r="L7" s="21"/>
      <c r="M7" s="20">
        <f t="shared" si="0"/>
        <v>1.0277777777777777</v>
      </c>
      <c r="N7" s="20">
        <f t="shared" si="1"/>
        <v>1.5916666666666666</v>
      </c>
      <c r="O7" s="20">
        <f t="shared" si="2"/>
        <v>1.2</v>
      </c>
      <c r="P7" s="20">
        <f t="shared" si="3"/>
        <v>2.0666666666666669</v>
      </c>
      <c r="R7" s="20">
        <f t="shared" si="4"/>
        <v>1.2533333333333334</v>
      </c>
      <c r="S7" s="20">
        <f t="shared" si="5"/>
        <v>1.4888888888888889</v>
      </c>
      <c r="U7" s="20">
        <f t="shared" si="6"/>
        <v>1.0807692307692307</v>
      </c>
      <c r="V7" s="20">
        <f t="shared" si="7"/>
        <v>1.7104166666666667</v>
      </c>
      <c r="X7" s="19">
        <v>527</v>
      </c>
      <c r="Y7" s="18">
        <f t="shared" si="8"/>
        <v>3.9990512333965844</v>
      </c>
      <c r="Z7" s="18">
        <f t="shared" si="9"/>
        <v>3.8946869070208727</v>
      </c>
      <c r="AA7" s="18">
        <f t="shared" si="10"/>
        <v>7.8937381404174571</v>
      </c>
    </row>
    <row r="8" spans="1:27" ht="15" customHeight="1" x14ac:dyDescent="0.25">
      <c r="A8" s="96" t="s">
        <v>62</v>
      </c>
      <c r="B8" s="96"/>
      <c r="C8" s="53" t="s">
        <v>49</v>
      </c>
      <c r="D8" s="46">
        <f>(VLOOKUP(A8,'Planned Staff Hours'!$C$9:$M$21,2,FALSE)+VLOOKUP(A8,'Planned Staff Hours'!$C$9:$M$21,4,FALSE))*'Date Reference'!$L$38</f>
        <v>900</v>
      </c>
      <c r="E8" s="54">
        <f>Gloucestershire!AA46+Gloucestershire!AC46</f>
        <v>922.5</v>
      </c>
      <c r="F8" s="46">
        <f>(VLOOKUP(A8,'Planned Staff Hours'!$C$9:$M$21,3,FALSE)+VLOOKUP(A8,'Planned Staff Hours'!$C$9:$M$21,5,FALSE))*'Date Reference'!$L$38</f>
        <v>1350</v>
      </c>
      <c r="G8" s="54">
        <f>Gloucestershire!AB46+Gloucestershire!AD46</f>
        <v>1800</v>
      </c>
      <c r="H8" s="44">
        <f>(VLOOKUP(A8,'Planned Staff Hours'!$C$9:$M$21,6,FALSE))*'Date Reference'!$L$38</f>
        <v>600</v>
      </c>
      <c r="I8" s="44">
        <f>Gloucestershire!AE46</f>
        <v>600</v>
      </c>
      <c r="J8" s="45">
        <f>(VLOOKUP(A8,'Planned Staff Hours'!$C$9:$M$21,7,FALSE))*'Date Reference'!$L$38</f>
        <v>300</v>
      </c>
      <c r="K8" s="55">
        <f>Gloucestershire!AF46</f>
        <v>620</v>
      </c>
      <c r="L8" s="21"/>
      <c r="M8" s="20">
        <f t="shared" si="0"/>
        <v>1.0249999999999999</v>
      </c>
      <c r="N8" s="20">
        <f>G8/F8</f>
        <v>1.3333333333333333</v>
      </c>
      <c r="O8" s="20">
        <f t="shared" si="2"/>
        <v>1</v>
      </c>
      <c r="P8" s="20">
        <f t="shared" si="3"/>
        <v>2.0666666666666669</v>
      </c>
      <c r="R8" s="20">
        <f t="shared" si="4"/>
        <v>1.21</v>
      </c>
      <c r="S8" s="20">
        <f t="shared" si="5"/>
        <v>1.3555555555555556</v>
      </c>
      <c r="U8" s="20">
        <f t="shared" si="6"/>
        <v>1.0149999999999999</v>
      </c>
      <c r="V8" s="20">
        <f t="shared" si="7"/>
        <v>1.4666666666666666</v>
      </c>
      <c r="X8" s="19">
        <v>448</v>
      </c>
      <c r="Y8" s="18">
        <f t="shared" si="8"/>
        <v>3.3984375</v>
      </c>
      <c r="Z8" s="18">
        <f t="shared" si="9"/>
        <v>5.4017857142857144</v>
      </c>
      <c r="AA8" s="18">
        <f t="shared" si="10"/>
        <v>8.8002232142857135</v>
      </c>
    </row>
    <row r="9" spans="1:27" ht="15" customHeight="1" x14ac:dyDescent="0.25">
      <c r="A9" s="96" t="s">
        <v>61</v>
      </c>
      <c r="B9" s="96"/>
      <c r="C9" s="53" t="s">
        <v>49</v>
      </c>
      <c r="D9" s="46">
        <f>(VLOOKUP(A9,'Planned Staff Hours'!$C$9:$M$21,2,FALSE)+VLOOKUP(A9,'Planned Staff Hours'!$C$9:$M$21,4,FALSE))*'Date Reference'!$L$38</f>
        <v>900</v>
      </c>
      <c r="E9" s="54">
        <f>Gloucestershire!AI46+Gloucestershire!AK46</f>
        <v>937.5</v>
      </c>
      <c r="F9" s="46">
        <f>(VLOOKUP(A9,'Planned Staff Hours'!$C$9:$M$21,3,FALSE)+VLOOKUP(A9,'Planned Staff Hours'!$C$9:$M$21,5,FALSE))*'Date Reference'!$L$38</f>
        <v>1350</v>
      </c>
      <c r="G9" s="54">
        <f>Gloucestershire!AJ46+Gloucestershire!AL46</f>
        <v>2482.5</v>
      </c>
      <c r="H9" s="44">
        <f>(VLOOKUP(A9,'Planned Staff Hours'!$C$9:$M$21,6,FALSE))*'Date Reference'!$L$38</f>
        <v>600</v>
      </c>
      <c r="I9" s="44">
        <f>Gloucestershire!AM46</f>
        <v>610</v>
      </c>
      <c r="J9" s="45">
        <f>(VLOOKUP(A9,'Planned Staff Hours'!$C$9:$M$21,7,FALSE))*'Date Reference'!$L$38</f>
        <v>600</v>
      </c>
      <c r="K9" s="55">
        <f>Gloucestershire!AN46</f>
        <v>990</v>
      </c>
      <c r="L9" s="21"/>
      <c r="M9" s="20">
        <f t="shared" si="0"/>
        <v>1.0416666666666667</v>
      </c>
      <c r="N9" s="20">
        <f t="shared" si="1"/>
        <v>1.8388888888888888</v>
      </c>
      <c r="O9" s="20">
        <f t="shared" si="2"/>
        <v>1.0166666666666666</v>
      </c>
      <c r="P9" s="20">
        <f t="shared" si="3"/>
        <v>1.65</v>
      </c>
      <c r="R9" s="20">
        <f t="shared" si="4"/>
        <v>1.52</v>
      </c>
      <c r="S9" s="20">
        <f t="shared" si="5"/>
        <v>1.3333333333333333</v>
      </c>
      <c r="U9" s="20">
        <f t="shared" si="6"/>
        <v>1.0316666666666667</v>
      </c>
      <c r="V9" s="20">
        <f t="shared" si="7"/>
        <v>1.7807692307692307</v>
      </c>
      <c r="X9" s="19">
        <v>360</v>
      </c>
      <c r="Y9" s="18">
        <f t="shared" si="8"/>
        <v>4.2986111111111107</v>
      </c>
      <c r="Z9" s="18">
        <f t="shared" si="9"/>
        <v>9.6458333333333339</v>
      </c>
      <c r="AA9" s="18">
        <f t="shared" si="10"/>
        <v>13.944444444444445</v>
      </c>
    </row>
    <row r="10" spans="1:27" ht="15" customHeight="1" x14ac:dyDescent="0.25">
      <c r="A10" s="96" t="s">
        <v>60</v>
      </c>
      <c r="B10" s="96"/>
      <c r="C10" s="53" t="s">
        <v>49</v>
      </c>
      <c r="D10" s="46">
        <f>(VLOOKUP(A10,'Planned Staff Hours'!$C$9:$M$21,2,FALSE)+VLOOKUP(A10,'Planned Staff Hours'!$C$9:$M$21,4,FALSE))*'Date Reference'!$L$38</f>
        <v>1350</v>
      </c>
      <c r="E10" s="54">
        <f>Gloucestershire!AQ46+Gloucestershire!AS46</f>
        <v>1170</v>
      </c>
      <c r="F10" s="46">
        <f>(VLOOKUP(A10,'Planned Staff Hours'!$C$9:$M$21,3,FALSE)+VLOOKUP(A10,'Planned Staff Hours'!$C$9:$M$21,5,FALSE))*'Date Reference'!$L$38</f>
        <v>1350</v>
      </c>
      <c r="G10" s="54">
        <f>Gloucestershire!AR46+Gloucestershire!AT46</f>
        <v>1605</v>
      </c>
      <c r="H10" s="44">
        <f>(VLOOKUP(A10,'Planned Staff Hours'!$C$9:$M$21,6,FALSE))*'Date Reference'!$L$38</f>
        <v>600</v>
      </c>
      <c r="I10" s="44">
        <f>Gloucestershire!AU46</f>
        <v>610</v>
      </c>
      <c r="J10" s="45">
        <f>(VLOOKUP(A10,'Planned Staff Hours'!$C$9:$M$21,7,FALSE))*'Date Reference'!$L$38</f>
        <v>600</v>
      </c>
      <c r="K10" s="55">
        <f>Gloucestershire!AV46</f>
        <v>680</v>
      </c>
      <c r="L10" s="21"/>
      <c r="M10" s="20">
        <f t="shared" si="0"/>
        <v>0.8666666666666667</v>
      </c>
      <c r="N10" s="20">
        <f t="shared" si="1"/>
        <v>1.1888888888888889</v>
      </c>
      <c r="O10" s="20">
        <f t="shared" si="2"/>
        <v>1.0166666666666666</v>
      </c>
      <c r="P10" s="20">
        <f t="shared" si="3"/>
        <v>1.1333333333333333</v>
      </c>
      <c r="R10" s="20">
        <f t="shared" si="4"/>
        <v>1.0277777777777777</v>
      </c>
      <c r="S10" s="20">
        <f t="shared" si="5"/>
        <v>1.075</v>
      </c>
      <c r="U10" s="20">
        <f t="shared" si="6"/>
        <v>0.9128205128205128</v>
      </c>
      <c r="V10" s="20">
        <f t="shared" si="7"/>
        <v>1.1717948717948719</v>
      </c>
      <c r="X10" s="19">
        <v>223</v>
      </c>
      <c r="Y10" s="18">
        <f t="shared" si="8"/>
        <v>7.9820627802690582</v>
      </c>
      <c r="Z10" s="18">
        <f t="shared" si="9"/>
        <v>10.246636771300448</v>
      </c>
      <c r="AA10" s="18">
        <f t="shared" si="10"/>
        <v>18.228699551569505</v>
      </c>
    </row>
    <row r="11" spans="1:27" ht="15" customHeight="1" x14ac:dyDescent="0.25">
      <c r="A11" s="96" t="s">
        <v>59</v>
      </c>
      <c r="B11" s="96"/>
      <c r="C11" s="53" t="s">
        <v>50</v>
      </c>
      <c r="D11" s="46">
        <f>(VLOOKUP(A11,'Planned Staff Hours'!$C$9:$M$21,2,FALSE)+VLOOKUP(A11,'Planned Staff Hours'!$C$9:$M$21,4,FALSE))*'Date Reference'!$L$38</f>
        <v>900</v>
      </c>
      <c r="E11" s="54">
        <f>Gloucestershire!C87+Gloucestershire!E87</f>
        <v>855</v>
      </c>
      <c r="F11" s="46">
        <f>(VLOOKUP(A11,'Planned Staff Hours'!$C$9:$M$21,3,FALSE)+VLOOKUP(A11,'Planned Staff Hours'!$C$9:$M$21,5,FALSE))*'Date Reference'!$L$38</f>
        <v>2250</v>
      </c>
      <c r="G11" s="54">
        <f>Gloucestershire!D87+Gloucestershire!F87</f>
        <v>2355</v>
      </c>
      <c r="H11" s="44">
        <f>(VLOOKUP(A11,'Planned Staff Hours'!$C$9:$M$21,6,FALSE))*'Date Reference'!$L$38</f>
        <v>300</v>
      </c>
      <c r="I11" s="44">
        <f>Gloucestershire!G87</f>
        <v>320</v>
      </c>
      <c r="J11" s="45">
        <f>(VLOOKUP(A11,'Planned Staff Hours'!$C$9:$M$21,7,FALSE))*'Date Reference'!$L$38</f>
        <v>900</v>
      </c>
      <c r="K11" s="55">
        <f>Gloucestershire!H87</f>
        <v>880</v>
      </c>
      <c r="L11" s="21"/>
      <c r="M11" s="20">
        <f t="shared" si="0"/>
        <v>0.95</v>
      </c>
      <c r="N11" s="20">
        <f t="shared" si="1"/>
        <v>1.0466666666666666</v>
      </c>
      <c r="O11" s="20">
        <f t="shared" si="2"/>
        <v>1.0666666666666667</v>
      </c>
      <c r="P11" s="20">
        <f t="shared" si="3"/>
        <v>0.97777777777777775</v>
      </c>
      <c r="R11" s="20">
        <f t="shared" si="4"/>
        <v>1.019047619047619</v>
      </c>
      <c r="S11" s="20">
        <f t="shared" si="5"/>
        <v>1</v>
      </c>
      <c r="U11" s="20">
        <f t="shared" si="6"/>
        <v>0.97916666666666663</v>
      </c>
      <c r="V11" s="20">
        <f t="shared" si="7"/>
        <v>1.0269841269841269</v>
      </c>
      <c r="X11" s="19">
        <v>434</v>
      </c>
      <c r="Y11" s="18">
        <f t="shared" si="8"/>
        <v>2.7073732718894008</v>
      </c>
      <c r="Z11" s="18">
        <f t="shared" si="9"/>
        <v>7.4539170506912447</v>
      </c>
      <c r="AA11" s="18">
        <f t="shared" si="10"/>
        <v>10.161290322580646</v>
      </c>
    </row>
    <row r="12" spans="1:27" ht="15" customHeight="1" x14ac:dyDescent="0.25">
      <c r="A12" s="96" t="s">
        <v>58</v>
      </c>
      <c r="B12" s="96"/>
      <c r="C12" s="53" t="s">
        <v>50</v>
      </c>
      <c r="D12" s="46">
        <f>(VLOOKUP(A12,'Planned Staff Hours'!$C$9:$M$21,2,FALSE)+VLOOKUP(A12,'Planned Staff Hours'!$C$9:$M$21,4,FALSE))*'Date Reference'!$L$38</f>
        <v>900</v>
      </c>
      <c r="E12" s="54">
        <f>Gloucestershire!K87+Gloucestershire!M87</f>
        <v>885</v>
      </c>
      <c r="F12" s="46">
        <f>(VLOOKUP(A12,'Planned Staff Hours'!$C$9:$M$21,3,FALSE)+VLOOKUP(A12,'Planned Staff Hours'!$C$9:$M$21,5,FALSE))*'Date Reference'!$L$38</f>
        <v>1125</v>
      </c>
      <c r="G12" s="54">
        <f>Gloucestershire!L87+Gloucestershire!N87</f>
        <v>1192.5</v>
      </c>
      <c r="H12" s="44">
        <f>(VLOOKUP(A12,'Planned Staff Hours'!$C$9:$M$21,6,FALSE))*'Date Reference'!$L$38</f>
        <v>300</v>
      </c>
      <c r="I12" s="44">
        <f>Gloucestershire!O87</f>
        <v>300</v>
      </c>
      <c r="J12" s="45">
        <f>(VLOOKUP(A12,'Planned Staff Hours'!$C$9:$M$21,7,FALSE))*'Date Reference'!$L$38</f>
        <v>600</v>
      </c>
      <c r="K12" s="55">
        <f>Gloucestershire!P87</f>
        <v>630</v>
      </c>
      <c r="L12" s="21"/>
      <c r="M12" s="20">
        <f t="shared" si="0"/>
        <v>0.98333333333333328</v>
      </c>
      <c r="N12" s="20">
        <f t="shared" si="1"/>
        <v>1.06</v>
      </c>
      <c r="O12" s="20">
        <f t="shared" si="2"/>
        <v>1</v>
      </c>
      <c r="P12" s="20">
        <f t="shared" si="3"/>
        <v>1.05</v>
      </c>
      <c r="R12" s="20">
        <f t="shared" si="4"/>
        <v>1.0259259259259259</v>
      </c>
      <c r="S12" s="20">
        <f t="shared" si="5"/>
        <v>1.0333333333333334</v>
      </c>
      <c r="U12" s="20">
        <f t="shared" si="6"/>
        <v>0.98750000000000004</v>
      </c>
      <c r="V12" s="20">
        <f t="shared" si="7"/>
        <v>1.0565217391304347</v>
      </c>
      <c r="X12" s="19">
        <v>408</v>
      </c>
      <c r="Y12" s="18">
        <f t="shared" si="8"/>
        <v>2.9044117647058822</v>
      </c>
      <c r="Z12" s="18">
        <f t="shared" si="9"/>
        <v>4.4669117647058822</v>
      </c>
      <c r="AA12" s="18">
        <f t="shared" si="10"/>
        <v>7.3713235294117645</v>
      </c>
    </row>
    <row r="13" spans="1:27" ht="15" customHeight="1" x14ac:dyDescent="0.25">
      <c r="A13" s="96" t="s">
        <v>57</v>
      </c>
      <c r="B13" s="96"/>
      <c r="C13" s="53" t="s">
        <v>50</v>
      </c>
      <c r="D13" s="46">
        <f>(VLOOKUP(A13,'Planned Staff Hours'!$C$9:$M$21,2,FALSE)+VLOOKUP(A13,'Planned Staff Hours'!$C$9:$M$21,4,FALSE))*'Date Reference'!$L$38</f>
        <v>900</v>
      </c>
      <c r="E13" s="54">
        <f>Gloucestershire!S87+Gloucestershire!U87</f>
        <v>892.5</v>
      </c>
      <c r="F13" s="46">
        <f>(VLOOKUP(A13,'Planned Staff Hours'!$C$9:$M$21,3,FALSE)+VLOOKUP(A13,'Planned Staff Hours'!$C$9:$M$21,5,FALSE))*'Date Reference'!$L$38</f>
        <v>1350</v>
      </c>
      <c r="G13" s="54">
        <f>Gloucestershire!T87+Gloucestershire!V87</f>
        <v>1567.5</v>
      </c>
      <c r="H13" s="44">
        <f>(VLOOKUP(A13,'Planned Staff Hours'!$C$9:$M$21,6,FALSE))*'Date Reference'!$L$38</f>
        <v>300</v>
      </c>
      <c r="I13" s="44">
        <f>Gloucestershire!W87</f>
        <v>300</v>
      </c>
      <c r="J13" s="45">
        <f>(VLOOKUP(A13,'Planned Staff Hours'!$C$9:$M$21,7,FALSE))*'Date Reference'!$L$38</f>
        <v>600</v>
      </c>
      <c r="K13" s="55">
        <f>Gloucestershire!X87</f>
        <v>590</v>
      </c>
      <c r="L13" s="21"/>
      <c r="M13" s="20">
        <f t="shared" si="0"/>
        <v>0.9916666666666667</v>
      </c>
      <c r="N13" s="20">
        <f t="shared" si="1"/>
        <v>1.1611111111111112</v>
      </c>
      <c r="O13" s="20">
        <f t="shared" si="2"/>
        <v>1</v>
      </c>
      <c r="P13" s="20">
        <f t="shared" si="3"/>
        <v>0.98333333333333328</v>
      </c>
      <c r="R13" s="20">
        <f t="shared" si="4"/>
        <v>1.0933333333333333</v>
      </c>
      <c r="S13" s="20">
        <f t="shared" si="5"/>
        <v>0.98888888888888893</v>
      </c>
      <c r="U13" s="20">
        <f t="shared" si="6"/>
        <v>0.99375000000000002</v>
      </c>
      <c r="V13" s="20">
        <f t="shared" si="7"/>
        <v>1.1064102564102565</v>
      </c>
      <c r="X13" s="19">
        <v>531</v>
      </c>
      <c r="Y13" s="18">
        <f t="shared" si="8"/>
        <v>2.2457627118644066</v>
      </c>
      <c r="Z13" s="18">
        <f t="shared" si="9"/>
        <v>4.0630885122410545</v>
      </c>
      <c r="AA13" s="18">
        <f t="shared" si="10"/>
        <v>6.3088512241054611</v>
      </c>
    </row>
    <row r="14" spans="1:27" ht="15" customHeight="1" x14ac:dyDescent="0.25">
      <c r="A14" s="96" t="s">
        <v>56</v>
      </c>
      <c r="B14" s="96"/>
      <c r="C14" s="53" t="s">
        <v>49</v>
      </c>
      <c r="D14" s="46">
        <f>(VLOOKUP(A14,'Planned Staff Hours'!$C$9:$M$21,2,FALSE)+VLOOKUP(A14,'Planned Staff Hours'!$C$9:$M$21,4,FALSE))*'Date Reference'!$L$38</f>
        <v>450</v>
      </c>
      <c r="E14" s="54">
        <f>Gloucestershire!C128+Gloucestershire!E128</f>
        <v>450</v>
      </c>
      <c r="F14" s="46">
        <f>(VLOOKUP(A14,'Planned Staff Hours'!$C$9:$M$21,3,FALSE)+VLOOKUP(A14,'Planned Staff Hours'!$C$9:$M$21,5,FALSE))*'Date Reference'!$L$38</f>
        <v>900</v>
      </c>
      <c r="G14" s="54">
        <f>Gloucestershire!D128+Gloucestershire!F128</f>
        <v>877.5</v>
      </c>
      <c r="H14" s="44">
        <f>(VLOOKUP(A14,'Planned Staff Hours'!$C$9:$M$21,6,FALSE))*'Date Reference'!$L$38</f>
        <v>300</v>
      </c>
      <c r="I14" s="44">
        <f>Gloucestershire!G128</f>
        <v>300</v>
      </c>
      <c r="J14" s="45">
        <f>(VLOOKUP(A14,'Planned Staff Hours'!$C$9:$M$21,7,FALSE))*'Date Reference'!$L$38</f>
        <v>300</v>
      </c>
      <c r="K14" s="55">
        <f>Gloucestershire!H128</f>
        <v>300</v>
      </c>
      <c r="L14" s="21"/>
      <c r="M14" s="20">
        <f t="shared" si="0"/>
        <v>1</v>
      </c>
      <c r="N14" s="20">
        <f t="shared" si="1"/>
        <v>0.97499999999999998</v>
      </c>
      <c r="O14" s="20">
        <f t="shared" si="2"/>
        <v>1</v>
      </c>
      <c r="P14" s="20">
        <f t="shared" si="3"/>
        <v>1</v>
      </c>
      <c r="R14" s="20">
        <f t="shared" si="4"/>
        <v>0.98333333333333328</v>
      </c>
      <c r="S14" s="20">
        <f t="shared" si="5"/>
        <v>1</v>
      </c>
      <c r="U14" s="20">
        <f t="shared" si="6"/>
        <v>1</v>
      </c>
      <c r="V14" s="20">
        <f t="shared" si="7"/>
        <v>0.98124999999999996</v>
      </c>
      <c r="X14" s="19">
        <v>366</v>
      </c>
      <c r="Y14" s="18">
        <f t="shared" si="8"/>
        <v>2.0491803278688523</v>
      </c>
      <c r="Z14" s="18">
        <f t="shared" si="9"/>
        <v>3.2172131147540983</v>
      </c>
      <c r="AA14" s="18">
        <f t="shared" si="10"/>
        <v>5.2663934426229506</v>
      </c>
    </row>
    <row r="15" spans="1:27" ht="15" customHeight="1" x14ac:dyDescent="0.25">
      <c r="A15" s="96" t="s">
        <v>55</v>
      </c>
      <c r="B15" s="96"/>
      <c r="C15" s="53" t="s">
        <v>49</v>
      </c>
      <c r="D15" s="46">
        <f>(VLOOKUP(A15,'Planned Staff Hours'!$C$9:$M$21,2,FALSE)+VLOOKUP(A15,'Planned Staff Hours'!$C$9:$M$21,4,FALSE))*'Date Reference'!$L$38</f>
        <v>450</v>
      </c>
      <c r="E15" s="54">
        <f>Gloucestershire!K128+Gloucestershire!M128</f>
        <v>510</v>
      </c>
      <c r="F15" s="46">
        <f>(VLOOKUP(A15,'Planned Staff Hours'!$C$9:$M$21,3,FALSE)+VLOOKUP(A15,'Planned Staff Hours'!$C$9:$M$21,5,FALSE))*'Date Reference'!$L$38</f>
        <v>900</v>
      </c>
      <c r="G15" s="54">
        <f>Gloucestershire!L128+Gloucestershire!N128</f>
        <v>1132.5</v>
      </c>
      <c r="H15" s="44">
        <f>(VLOOKUP(A15,'Planned Staff Hours'!$C$9:$M$21,6,FALSE))*'Date Reference'!$L$38</f>
        <v>300</v>
      </c>
      <c r="I15" s="44">
        <f>Gloucestershire!O128</f>
        <v>300</v>
      </c>
      <c r="J15" s="45">
        <f>(VLOOKUP(A15,'Planned Staff Hours'!$C$9:$M$21,7,FALSE))*'Date Reference'!$L$38</f>
        <v>300</v>
      </c>
      <c r="K15" s="55">
        <f>Gloucestershire!P128</f>
        <v>300</v>
      </c>
      <c r="L15" s="21"/>
      <c r="M15" s="20">
        <f t="shared" si="0"/>
        <v>1.1333333333333333</v>
      </c>
      <c r="N15" s="20">
        <f t="shared" si="1"/>
        <v>1.2583333333333333</v>
      </c>
      <c r="O15" s="20">
        <f t="shared" si="2"/>
        <v>1</v>
      </c>
      <c r="P15" s="20">
        <f t="shared" si="3"/>
        <v>1</v>
      </c>
      <c r="R15" s="20">
        <f t="shared" si="4"/>
        <v>1.2166666666666666</v>
      </c>
      <c r="S15" s="20">
        <f t="shared" si="5"/>
        <v>1</v>
      </c>
      <c r="U15" s="20">
        <f t="shared" si="6"/>
        <v>1.08</v>
      </c>
      <c r="V15" s="20">
        <f t="shared" si="7"/>
        <v>1.1937500000000001</v>
      </c>
      <c r="X15" s="19">
        <v>241</v>
      </c>
      <c r="Y15" s="18">
        <f t="shared" si="8"/>
        <v>3.3609958506224067</v>
      </c>
      <c r="Z15" s="18">
        <f t="shared" si="9"/>
        <v>5.9439834024896268</v>
      </c>
      <c r="AA15" s="18">
        <f t="shared" si="10"/>
        <v>9.3049792531120339</v>
      </c>
    </row>
    <row r="16" spans="1:27" ht="15" customHeight="1" x14ac:dyDescent="0.25">
      <c r="A16" s="96" t="s">
        <v>54</v>
      </c>
      <c r="B16" s="96"/>
      <c r="C16" s="53" t="s">
        <v>51</v>
      </c>
      <c r="D16" s="46">
        <f>(VLOOKUP(A16,'Planned Staff Hours'!$C$9:$M$21,2,FALSE)+VLOOKUP(A16,'Planned Staff Hours'!$C$9:$M$21,4,FALSE))*'Date Reference'!$L$38</f>
        <v>900</v>
      </c>
      <c r="E16" s="54">
        <f>Gloucestershire!S128+Gloucestershire!U128</f>
        <v>900</v>
      </c>
      <c r="F16" s="46">
        <f>(VLOOKUP(A16,'Planned Staff Hours'!$C$9:$M$21,3,FALSE)+VLOOKUP(A16,'Planned Staff Hours'!$C$9:$M$21,5,FALSE))*'Date Reference'!$L$38</f>
        <v>4500</v>
      </c>
      <c r="G16" s="54">
        <f>Gloucestershire!T128+Gloucestershire!V128</f>
        <v>4402.5</v>
      </c>
      <c r="H16" s="44">
        <f>(VLOOKUP(A16,'Planned Staff Hours'!$C$9:$M$21,6,FALSE))*'Date Reference'!$L$38</f>
        <v>300</v>
      </c>
      <c r="I16" s="44">
        <f>Gloucestershire!W128</f>
        <v>300</v>
      </c>
      <c r="J16" s="45">
        <f>(VLOOKUP(A16,'Planned Staff Hours'!$C$9:$M$21,7,FALSE))*'Date Reference'!$L$38</f>
        <v>2400</v>
      </c>
      <c r="K16" s="55">
        <f>Gloucestershire!X128</f>
        <v>2360</v>
      </c>
      <c r="L16" s="21"/>
      <c r="M16" s="20">
        <f t="shared" si="0"/>
        <v>1</v>
      </c>
      <c r="N16" s="20">
        <f t="shared" si="1"/>
        <v>0.97833333333333339</v>
      </c>
      <c r="O16" s="20">
        <f t="shared" si="2"/>
        <v>1</v>
      </c>
      <c r="P16" s="20">
        <f t="shared" si="3"/>
        <v>0.98333333333333328</v>
      </c>
      <c r="R16" s="20">
        <f t="shared" si="4"/>
        <v>0.9819444444444444</v>
      </c>
      <c r="S16" s="20">
        <f t="shared" si="5"/>
        <v>0.98518518518518516</v>
      </c>
      <c r="U16" s="20">
        <f t="shared" si="6"/>
        <v>1</v>
      </c>
      <c r="V16" s="20">
        <f t="shared" si="7"/>
        <v>0.98007246376811596</v>
      </c>
      <c r="X16" s="19">
        <v>180</v>
      </c>
      <c r="Y16" s="18">
        <f t="shared" si="8"/>
        <v>6.666666666666667</v>
      </c>
      <c r="Z16" s="18">
        <f t="shared" si="9"/>
        <v>37.569444444444443</v>
      </c>
      <c r="AA16" s="18">
        <f t="shared" si="10"/>
        <v>44.236111111111114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10" sqref="I10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4" t="s">
        <v>123</v>
      </c>
      <c r="C2" s="75"/>
      <c r="D2" s="75"/>
      <c r="E2" s="75"/>
      <c r="F2" s="75"/>
      <c r="G2" s="75"/>
      <c r="H2" s="76"/>
    </row>
    <row r="3" spans="2:13" ht="15.75" thickBot="1" x14ac:dyDescent="0.3">
      <c r="B3" s="77"/>
      <c r="C3" s="78"/>
      <c r="D3" s="78"/>
      <c r="E3" s="78"/>
      <c r="F3" s="78"/>
      <c r="G3" s="78"/>
      <c r="H3" s="79"/>
    </row>
    <row r="6" spans="2:13" ht="14.25" customHeight="1" x14ac:dyDescent="0.25"/>
    <row r="7" spans="2:13" x14ac:dyDescent="0.25">
      <c r="D7" s="47" t="s">
        <v>78</v>
      </c>
      <c r="E7" s="47" t="s">
        <v>52</v>
      </c>
      <c r="F7" s="47" t="s">
        <v>78</v>
      </c>
      <c r="G7" s="47" t="s">
        <v>52</v>
      </c>
      <c r="H7" s="47" t="s">
        <v>78</v>
      </c>
      <c r="I7" s="47" t="s">
        <v>52</v>
      </c>
      <c r="J7" s="47" t="s">
        <v>78</v>
      </c>
      <c r="K7" s="47" t="s">
        <v>52</v>
      </c>
      <c r="L7" s="47" t="s">
        <v>78</v>
      </c>
      <c r="M7" s="47" t="s">
        <v>52</v>
      </c>
    </row>
    <row r="8" spans="2:13" x14ac:dyDescent="0.25">
      <c r="B8" s="47" t="s">
        <v>118</v>
      </c>
      <c r="C8" s="48" t="s">
        <v>119</v>
      </c>
      <c r="D8" s="115" t="s">
        <v>79</v>
      </c>
      <c r="E8" s="115"/>
      <c r="F8" s="115" t="s">
        <v>80</v>
      </c>
      <c r="G8" s="115"/>
      <c r="H8" s="115" t="s">
        <v>42</v>
      </c>
      <c r="I8" s="115"/>
      <c r="J8" s="114" t="s">
        <v>120</v>
      </c>
      <c r="K8" s="114"/>
      <c r="L8" s="114" t="s">
        <v>42</v>
      </c>
      <c r="M8" s="114"/>
    </row>
    <row r="9" spans="2:13" x14ac:dyDescent="0.25">
      <c r="B9" s="47">
        <v>1</v>
      </c>
      <c r="C9" s="48" t="s">
        <v>65</v>
      </c>
      <c r="D9" s="19">
        <v>15</v>
      </c>
      <c r="E9" s="19">
        <v>22.5</v>
      </c>
      <c r="F9" s="19">
        <v>15</v>
      </c>
      <c r="G9" s="19">
        <v>30</v>
      </c>
      <c r="H9" s="19">
        <v>20</v>
      </c>
      <c r="I9" s="19">
        <v>20</v>
      </c>
      <c r="J9" s="42">
        <f>(D9+F9)/7.5</f>
        <v>4</v>
      </c>
      <c r="K9" s="42">
        <f>(E9+G9)/7.5</f>
        <v>7</v>
      </c>
      <c r="L9" s="42">
        <f>H9/10</f>
        <v>2</v>
      </c>
      <c r="M9" s="42">
        <f>I9/10</f>
        <v>2</v>
      </c>
    </row>
    <row r="10" spans="2:13" x14ac:dyDescent="0.25">
      <c r="B10" s="47">
        <v>2</v>
      </c>
      <c r="C10" s="48" t="s">
        <v>64</v>
      </c>
      <c r="D10" s="19">
        <v>22.5</v>
      </c>
      <c r="E10" s="19">
        <v>27.75</v>
      </c>
      <c r="F10" s="19">
        <v>22.5</v>
      </c>
      <c r="G10" s="19">
        <v>27.75</v>
      </c>
      <c r="H10" s="19">
        <v>20</v>
      </c>
      <c r="I10" s="19">
        <v>27</v>
      </c>
      <c r="J10" s="42">
        <f t="shared" ref="J10:J20" si="0">(D10+F10)/7.5</f>
        <v>6</v>
      </c>
      <c r="K10" s="42">
        <f t="shared" ref="K10:K20" si="1">(E10+G10)/7.5</f>
        <v>7.4</v>
      </c>
      <c r="L10" s="42">
        <f t="shared" ref="L10:L20" si="2">H10/10</f>
        <v>2</v>
      </c>
      <c r="M10" s="42">
        <f t="shared" ref="M10:M20" si="3">I10/10</f>
        <v>2.7</v>
      </c>
    </row>
    <row r="11" spans="2:13" x14ac:dyDescent="0.25">
      <c r="B11" s="47">
        <v>3</v>
      </c>
      <c r="C11" s="48" t="s">
        <v>63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62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61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60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59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58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57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56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55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54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C30" sqref="C3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7</v>
      </c>
    </row>
    <row r="3" spans="1:18" x14ac:dyDescent="0.25">
      <c r="G3" s="13"/>
      <c r="H3" s="4" t="s">
        <v>3</v>
      </c>
      <c r="I3" s="4" t="s">
        <v>8</v>
      </c>
    </row>
    <row r="4" spans="1:18" x14ac:dyDescent="0.25">
      <c r="G4" s="14"/>
      <c r="H4" s="4" t="s">
        <v>4</v>
      </c>
      <c r="I4" s="4" t="s">
        <v>9</v>
      </c>
    </row>
    <row r="5" spans="1:18" x14ac:dyDescent="0.25">
      <c r="G5" s="14"/>
      <c r="H5" s="4" t="s">
        <v>5</v>
      </c>
      <c r="I5" s="4" t="s">
        <v>10</v>
      </c>
    </row>
    <row r="6" spans="1:18" x14ac:dyDescent="0.25">
      <c r="G6" s="14"/>
      <c r="H6" s="4" t="s">
        <v>36</v>
      </c>
      <c r="I6" s="4" t="s">
        <v>11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4" t="s">
        <v>124</v>
      </c>
      <c r="B9" s="75"/>
      <c r="C9" s="75"/>
      <c r="D9" s="75"/>
      <c r="E9" s="75"/>
      <c r="F9" s="75"/>
      <c r="G9" s="76"/>
      <c r="H9" s="4"/>
      <c r="I9" s="4"/>
    </row>
    <row r="10" spans="1:18" ht="15.75" thickBot="1" x14ac:dyDescent="0.3">
      <c r="A10" s="77"/>
      <c r="B10" s="78"/>
      <c r="C10" s="78"/>
      <c r="D10" s="78"/>
      <c r="E10" s="78"/>
      <c r="F10" s="78"/>
      <c r="G10" s="79"/>
      <c r="H10" s="9"/>
      <c r="I10" s="9"/>
    </row>
    <row r="11" spans="1:18" ht="18.75" thickBot="1" x14ac:dyDescent="0.3">
      <c r="A11" s="5"/>
      <c r="B11" s="116" t="s">
        <v>20</v>
      </c>
      <c r="C11" s="117"/>
      <c r="D11" s="116" t="s">
        <v>21</v>
      </c>
      <c r="E11" s="117"/>
      <c r="F11" s="116" t="s">
        <v>22</v>
      </c>
      <c r="G11" s="117"/>
      <c r="H11" s="116" t="s">
        <v>23</v>
      </c>
      <c r="I11" s="117"/>
      <c r="J11" s="116" t="s">
        <v>37</v>
      </c>
      <c r="K11" s="117"/>
    </row>
    <row r="12" spans="1:18" ht="18" x14ac:dyDescent="0.25">
      <c r="A12" s="6" t="s">
        <v>19</v>
      </c>
      <c r="B12" s="56" t="s">
        <v>38</v>
      </c>
      <c r="C12" s="56" t="s">
        <v>39</v>
      </c>
      <c r="D12" s="57" t="s">
        <v>38</v>
      </c>
      <c r="E12" s="57" t="s">
        <v>39</v>
      </c>
      <c r="F12" s="57" t="s">
        <v>38</v>
      </c>
      <c r="G12" s="57" t="s">
        <v>39</v>
      </c>
      <c r="H12" s="57" t="s">
        <v>38</v>
      </c>
      <c r="I12" s="57" t="s">
        <v>39</v>
      </c>
      <c r="J12" s="57" t="s">
        <v>38</v>
      </c>
      <c r="K12" s="57" t="s">
        <v>39</v>
      </c>
      <c r="R12" s="16"/>
    </row>
    <row r="13" spans="1:18" ht="18" x14ac:dyDescent="0.25">
      <c r="A13" s="7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25</v>
      </c>
      <c r="B14" s="66">
        <v>0</v>
      </c>
      <c r="C14" s="66">
        <v>0</v>
      </c>
      <c r="D14" s="66">
        <v>102.5</v>
      </c>
      <c r="E14" s="67">
        <v>13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26</v>
      </c>
      <c r="B15" s="66">
        <v>67.5</v>
      </c>
      <c r="C15" s="67">
        <v>9</v>
      </c>
      <c r="D15" s="66">
        <v>30</v>
      </c>
      <c r="E15" s="67">
        <v>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27</v>
      </c>
      <c r="B16" s="66">
        <v>15</v>
      </c>
      <c r="C16" s="67">
        <v>2</v>
      </c>
      <c r="D16" s="66">
        <v>17.5</v>
      </c>
      <c r="E16" s="67">
        <v>2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28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29</v>
      </c>
      <c r="B18" s="66">
        <v>10</v>
      </c>
      <c r="C18" s="67">
        <v>1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30</v>
      </c>
      <c r="B19" s="67">
        <v>195</v>
      </c>
      <c r="C19" s="67">
        <v>26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31</v>
      </c>
      <c r="B20" s="66">
        <v>52.5</v>
      </c>
      <c r="C20" s="67">
        <v>7</v>
      </c>
      <c r="D20" s="66">
        <v>95</v>
      </c>
      <c r="E20" s="67">
        <v>12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32</v>
      </c>
      <c r="B21" s="66">
        <v>30</v>
      </c>
      <c r="C21" s="67">
        <v>4</v>
      </c>
      <c r="D21" s="66">
        <v>7.5</v>
      </c>
      <c r="E21" s="67">
        <v>1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33</v>
      </c>
      <c r="B22" s="66">
        <v>0</v>
      </c>
      <c r="C22" s="66">
        <v>0</v>
      </c>
      <c r="D22" s="66">
        <v>55</v>
      </c>
      <c r="E22" s="67">
        <v>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34</v>
      </c>
      <c r="B23" s="66">
        <v>30</v>
      </c>
      <c r="C23" s="67">
        <v>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35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53</v>
      </c>
      <c r="B25" s="66">
        <v>7.5</v>
      </c>
      <c r="C25" s="72">
        <v>1</v>
      </c>
      <c r="D25" s="66">
        <v>147.5</v>
      </c>
      <c r="E25" s="67">
        <v>18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40</v>
      </c>
      <c r="B26" s="59">
        <f t="shared" ref="B26:K26" si="0">SUM(B14:B25)</f>
        <v>407.5</v>
      </c>
      <c r="C26" s="59">
        <f t="shared" si="0"/>
        <v>54</v>
      </c>
      <c r="D26" s="59">
        <f t="shared" si="0"/>
        <v>455</v>
      </c>
      <c r="E26" s="59">
        <f t="shared" si="0"/>
        <v>57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84</v>
      </c>
      <c r="M3" s="1" t="str">
        <f>'Cover Sheet'!C19</f>
        <v>April</v>
      </c>
      <c r="N3" s="38" t="s">
        <v>104</v>
      </c>
      <c r="O3" s="1" t="str">
        <f>LEFT(M3,3)&amp;"-"&amp;L4</f>
        <v>Apr-2023</v>
      </c>
    </row>
    <row r="4" spans="1:15" x14ac:dyDescent="0.25">
      <c r="B4" t="s">
        <v>87</v>
      </c>
      <c r="C4" t="s">
        <v>88</v>
      </c>
      <c r="D4" t="s">
        <v>89</v>
      </c>
      <c r="E4" t="s">
        <v>138</v>
      </c>
      <c r="F4" t="s">
        <v>90</v>
      </c>
      <c r="H4" s="36" t="s">
        <v>103</v>
      </c>
      <c r="I4" s="36" t="s">
        <v>85</v>
      </c>
      <c r="K4" s="38" t="s">
        <v>85</v>
      </c>
      <c r="L4" s="32">
        <f>'Cover Sheet'!E19</f>
        <v>2023</v>
      </c>
      <c r="M4" s="118"/>
      <c r="N4" s="119"/>
    </row>
    <row r="5" spans="1:15" x14ac:dyDescent="0.25">
      <c r="A5" t="str">
        <f t="shared" ref="A5:A68" si="0">D5&amp;F5</f>
        <v>May-202211</v>
      </c>
      <c r="B5" t="s">
        <v>92</v>
      </c>
      <c r="C5">
        <v>2022</v>
      </c>
      <c r="D5" t="s">
        <v>127</v>
      </c>
      <c r="E5" s="35">
        <v>44692</v>
      </c>
      <c r="F5">
        <v>11</v>
      </c>
      <c r="H5" s="19" t="s">
        <v>86</v>
      </c>
      <c r="I5" s="19">
        <v>2017</v>
      </c>
    </row>
    <row r="6" spans="1:15" x14ac:dyDescent="0.25">
      <c r="A6" t="str">
        <f t="shared" si="0"/>
        <v>May-202212</v>
      </c>
      <c r="B6" t="s">
        <v>92</v>
      </c>
      <c r="C6">
        <v>2022</v>
      </c>
      <c r="D6" t="s">
        <v>127</v>
      </c>
      <c r="E6" s="35">
        <v>44693</v>
      </c>
      <c r="F6">
        <v>12</v>
      </c>
      <c r="H6" s="19" t="s">
        <v>100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45017</v>
      </c>
    </row>
    <row r="7" spans="1:15" x14ac:dyDescent="0.25">
      <c r="A7" t="str">
        <f t="shared" si="0"/>
        <v>May-202213</v>
      </c>
      <c r="B7" t="s">
        <v>92</v>
      </c>
      <c r="C7">
        <v>2022</v>
      </c>
      <c r="D7" t="s">
        <v>127</v>
      </c>
      <c r="E7" s="35">
        <v>44694</v>
      </c>
      <c r="F7">
        <v>13</v>
      </c>
      <c r="H7" s="19" t="s">
        <v>101</v>
      </c>
      <c r="I7" s="19">
        <v>2019</v>
      </c>
      <c r="K7" s="1">
        <v>2</v>
      </c>
      <c r="L7" s="39">
        <f t="shared" si="1"/>
        <v>45018</v>
      </c>
    </row>
    <row r="8" spans="1:15" x14ac:dyDescent="0.25">
      <c r="A8" t="str">
        <f t="shared" si="0"/>
        <v>May-202214</v>
      </c>
      <c r="B8" t="s">
        <v>92</v>
      </c>
      <c r="C8">
        <v>2022</v>
      </c>
      <c r="D8" t="s">
        <v>127</v>
      </c>
      <c r="E8" s="35">
        <v>44695</v>
      </c>
      <c r="F8">
        <v>14</v>
      </c>
      <c r="H8" s="19" t="s">
        <v>91</v>
      </c>
      <c r="I8" s="19">
        <v>2020</v>
      </c>
      <c r="K8" s="1">
        <v>3</v>
      </c>
      <c r="L8" s="39">
        <f t="shared" si="1"/>
        <v>45019</v>
      </c>
    </row>
    <row r="9" spans="1:15" x14ac:dyDescent="0.25">
      <c r="A9" t="str">
        <f t="shared" si="0"/>
        <v>May-202215</v>
      </c>
      <c r="B9" t="s">
        <v>92</v>
      </c>
      <c r="C9">
        <v>2022</v>
      </c>
      <c r="D9" t="s">
        <v>127</v>
      </c>
      <c r="E9" s="35">
        <v>44696</v>
      </c>
      <c r="F9">
        <v>15</v>
      </c>
      <c r="H9" s="19" t="s">
        <v>92</v>
      </c>
      <c r="I9" s="19">
        <v>2021</v>
      </c>
      <c r="K9" s="1">
        <v>4</v>
      </c>
      <c r="L9" s="39">
        <f t="shared" si="1"/>
        <v>45020</v>
      </c>
    </row>
    <row r="10" spans="1:15" x14ac:dyDescent="0.25">
      <c r="A10" t="str">
        <f t="shared" si="0"/>
        <v>May-202216</v>
      </c>
      <c r="B10" t="s">
        <v>92</v>
      </c>
      <c r="C10">
        <v>2022</v>
      </c>
      <c r="D10" t="s">
        <v>127</v>
      </c>
      <c r="E10" s="35">
        <v>44697</v>
      </c>
      <c r="F10">
        <v>16</v>
      </c>
      <c r="H10" s="19" t="s">
        <v>93</v>
      </c>
      <c r="I10" s="19">
        <v>2022</v>
      </c>
      <c r="K10" s="1">
        <v>5</v>
      </c>
      <c r="L10" s="39">
        <f t="shared" si="1"/>
        <v>45021</v>
      </c>
    </row>
    <row r="11" spans="1:15" x14ac:dyDescent="0.25">
      <c r="A11" t="str">
        <f t="shared" si="0"/>
        <v>May-202217</v>
      </c>
      <c r="B11" t="s">
        <v>92</v>
      </c>
      <c r="C11">
        <v>2022</v>
      </c>
      <c r="D11" t="s">
        <v>127</v>
      </c>
      <c r="E11" s="35">
        <v>44698</v>
      </c>
      <c r="F11">
        <v>17</v>
      </c>
      <c r="H11" s="19" t="s">
        <v>94</v>
      </c>
      <c r="I11" s="19">
        <v>2023</v>
      </c>
      <c r="K11" s="1">
        <v>6</v>
      </c>
      <c r="L11" s="39">
        <f t="shared" si="1"/>
        <v>45022</v>
      </c>
    </row>
    <row r="12" spans="1:15" x14ac:dyDescent="0.25">
      <c r="A12" t="str">
        <f t="shared" si="0"/>
        <v>May-202218</v>
      </c>
      <c r="B12" t="s">
        <v>92</v>
      </c>
      <c r="C12">
        <v>2022</v>
      </c>
      <c r="D12" t="s">
        <v>127</v>
      </c>
      <c r="E12" s="35">
        <v>44699</v>
      </c>
      <c r="F12">
        <v>18</v>
      </c>
      <c r="H12" s="19" t="s">
        <v>95</v>
      </c>
      <c r="I12" s="19">
        <v>2024</v>
      </c>
      <c r="K12" s="1">
        <v>7</v>
      </c>
      <c r="L12" s="39">
        <f t="shared" si="1"/>
        <v>45023</v>
      </c>
    </row>
    <row r="13" spans="1:15" x14ac:dyDescent="0.25">
      <c r="A13" t="str">
        <f t="shared" si="0"/>
        <v>May-202219</v>
      </c>
      <c r="B13" t="s">
        <v>92</v>
      </c>
      <c r="C13">
        <v>2022</v>
      </c>
      <c r="D13" t="s">
        <v>127</v>
      </c>
      <c r="E13" s="35">
        <v>44700</v>
      </c>
      <c r="F13">
        <v>19</v>
      </c>
      <c r="H13" s="19" t="s">
        <v>96</v>
      </c>
      <c r="I13" s="19">
        <v>2025</v>
      </c>
      <c r="K13" s="1">
        <v>8</v>
      </c>
      <c r="L13" s="39">
        <f t="shared" si="1"/>
        <v>45024</v>
      </c>
    </row>
    <row r="14" spans="1:15" x14ac:dyDescent="0.25">
      <c r="A14" t="str">
        <f t="shared" si="0"/>
        <v>May-202220</v>
      </c>
      <c r="B14" t="s">
        <v>92</v>
      </c>
      <c r="C14">
        <v>2022</v>
      </c>
      <c r="D14" t="s">
        <v>127</v>
      </c>
      <c r="E14" s="35">
        <v>44701</v>
      </c>
      <c r="F14">
        <v>20</v>
      </c>
      <c r="H14" s="19" t="s">
        <v>97</v>
      </c>
      <c r="I14" s="19">
        <v>2026</v>
      </c>
      <c r="K14" s="1">
        <v>9</v>
      </c>
      <c r="L14" s="39">
        <f t="shared" si="1"/>
        <v>45025</v>
      </c>
    </row>
    <row r="15" spans="1:15" x14ac:dyDescent="0.25">
      <c r="A15" t="str">
        <f t="shared" si="0"/>
        <v>May-202221</v>
      </c>
      <c r="B15" t="s">
        <v>92</v>
      </c>
      <c r="C15">
        <v>2022</v>
      </c>
      <c r="D15" t="s">
        <v>127</v>
      </c>
      <c r="E15" s="35">
        <v>44702</v>
      </c>
      <c r="F15">
        <v>21</v>
      </c>
      <c r="H15" s="19" t="s">
        <v>98</v>
      </c>
      <c r="I15" s="19">
        <v>2027</v>
      </c>
      <c r="K15" s="1">
        <v>10</v>
      </c>
      <c r="L15" s="39">
        <f t="shared" si="1"/>
        <v>45026</v>
      </c>
    </row>
    <row r="16" spans="1:15" x14ac:dyDescent="0.25">
      <c r="A16" t="str">
        <f t="shared" si="0"/>
        <v>May-202222</v>
      </c>
      <c r="B16" t="s">
        <v>92</v>
      </c>
      <c r="C16">
        <v>2022</v>
      </c>
      <c r="D16" t="s">
        <v>127</v>
      </c>
      <c r="E16" s="35">
        <v>44703</v>
      </c>
      <c r="F16">
        <v>22</v>
      </c>
      <c r="H16" s="19" t="s">
        <v>99</v>
      </c>
      <c r="I16" s="19">
        <v>2028</v>
      </c>
      <c r="K16" s="1">
        <v>11</v>
      </c>
      <c r="L16" s="39">
        <f t="shared" si="1"/>
        <v>45027</v>
      </c>
    </row>
    <row r="17" spans="1:12" x14ac:dyDescent="0.25">
      <c r="A17" t="str">
        <f t="shared" si="0"/>
        <v>May-202223</v>
      </c>
      <c r="B17" t="s">
        <v>92</v>
      </c>
      <c r="C17">
        <v>2022</v>
      </c>
      <c r="D17" t="s">
        <v>127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45028</v>
      </c>
    </row>
    <row r="18" spans="1:12" x14ac:dyDescent="0.25">
      <c r="A18" t="str">
        <f t="shared" si="0"/>
        <v>May-202224</v>
      </c>
      <c r="B18" t="s">
        <v>92</v>
      </c>
      <c r="C18">
        <v>2022</v>
      </c>
      <c r="D18" t="s">
        <v>127</v>
      </c>
      <c r="E18" s="35">
        <v>44705</v>
      </c>
      <c r="F18">
        <v>24</v>
      </c>
      <c r="K18" s="1">
        <v>13</v>
      </c>
      <c r="L18" s="39">
        <f t="shared" si="1"/>
        <v>45029</v>
      </c>
    </row>
    <row r="19" spans="1:12" x14ac:dyDescent="0.25">
      <c r="A19" t="str">
        <f t="shared" si="0"/>
        <v>May-202225</v>
      </c>
      <c r="B19" t="s">
        <v>92</v>
      </c>
      <c r="C19">
        <v>2022</v>
      </c>
      <c r="D19" t="s">
        <v>127</v>
      </c>
      <c r="E19" s="35">
        <v>44706</v>
      </c>
      <c r="F19">
        <v>25</v>
      </c>
      <c r="K19" s="1">
        <v>14</v>
      </c>
      <c r="L19" s="39">
        <f t="shared" si="1"/>
        <v>45030</v>
      </c>
    </row>
    <row r="20" spans="1:12" x14ac:dyDescent="0.25">
      <c r="A20" t="str">
        <f t="shared" si="0"/>
        <v>May-202226</v>
      </c>
      <c r="B20" t="s">
        <v>92</v>
      </c>
      <c r="C20">
        <v>2022</v>
      </c>
      <c r="D20" t="s">
        <v>127</v>
      </c>
      <c r="E20" s="35">
        <v>44707</v>
      </c>
      <c r="F20">
        <v>26</v>
      </c>
      <c r="K20" s="1">
        <v>15</v>
      </c>
      <c r="L20" s="39">
        <f t="shared" si="1"/>
        <v>45031</v>
      </c>
    </row>
    <row r="21" spans="1:12" x14ac:dyDescent="0.25">
      <c r="A21" t="str">
        <f t="shared" si="0"/>
        <v>May-202227</v>
      </c>
      <c r="B21" t="s">
        <v>92</v>
      </c>
      <c r="C21">
        <v>2022</v>
      </c>
      <c r="D21" t="s">
        <v>127</v>
      </c>
      <c r="E21" s="35">
        <v>44708</v>
      </c>
      <c r="F21">
        <v>27</v>
      </c>
      <c r="K21" s="1">
        <v>16</v>
      </c>
      <c r="L21" s="39">
        <f t="shared" si="1"/>
        <v>45032</v>
      </c>
    </row>
    <row r="22" spans="1:12" x14ac:dyDescent="0.25">
      <c r="A22" t="str">
        <f t="shared" si="0"/>
        <v>May-202228</v>
      </c>
      <c r="B22" t="s">
        <v>92</v>
      </c>
      <c r="C22">
        <v>2022</v>
      </c>
      <c r="D22" t="s">
        <v>127</v>
      </c>
      <c r="E22" s="35">
        <v>44709</v>
      </c>
      <c r="F22">
        <v>28</v>
      </c>
      <c r="K22" s="1">
        <v>17</v>
      </c>
      <c r="L22" s="39">
        <f t="shared" si="1"/>
        <v>45033</v>
      </c>
    </row>
    <row r="23" spans="1:12" x14ac:dyDescent="0.25">
      <c r="A23" t="str">
        <f t="shared" si="0"/>
        <v>May-202229</v>
      </c>
      <c r="B23" t="s">
        <v>92</v>
      </c>
      <c r="C23">
        <v>2022</v>
      </c>
      <c r="D23" t="s">
        <v>127</v>
      </c>
      <c r="E23" s="35">
        <v>44710</v>
      </c>
      <c r="F23">
        <v>29</v>
      </c>
      <c r="K23" s="1">
        <v>18</v>
      </c>
      <c r="L23" s="39">
        <f t="shared" si="1"/>
        <v>45034</v>
      </c>
    </row>
    <row r="24" spans="1:12" x14ac:dyDescent="0.25">
      <c r="A24" t="str">
        <f t="shared" si="0"/>
        <v>May-202230</v>
      </c>
      <c r="B24" t="s">
        <v>92</v>
      </c>
      <c r="C24">
        <v>2022</v>
      </c>
      <c r="D24" t="s">
        <v>127</v>
      </c>
      <c r="E24" s="35">
        <v>44711</v>
      </c>
      <c r="F24">
        <v>30</v>
      </c>
      <c r="K24" s="1">
        <v>19</v>
      </c>
      <c r="L24" s="39">
        <f t="shared" si="1"/>
        <v>45035</v>
      </c>
    </row>
    <row r="25" spans="1:12" x14ac:dyDescent="0.25">
      <c r="A25" t="str">
        <f t="shared" si="0"/>
        <v>May-202231</v>
      </c>
      <c r="B25" t="s">
        <v>92</v>
      </c>
      <c r="C25">
        <v>2022</v>
      </c>
      <c r="D25" t="s">
        <v>127</v>
      </c>
      <c r="E25" s="35">
        <v>44712</v>
      </c>
      <c r="F25">
        <v>31</v>
      </c>
      <c r="K25" s="1">
        <v>20</v>
      </c>
      <c r="L25" s="39">
        <f t="shared" si="1"/>
        <v>45036</v>
      </c>
    </row>
    <row r="26" spans="1:12" x14ac:dyDescent="0.25">
      <c r="A26" t="str">
        <f t="shared" si="0"/>
        <v>Jun-20221</v>
      </c>
      <c r="B26" t="s">
        <v>93</v>
      </c>
      <c r="C26">
        <v>2022</v>
      </c>
      <c r="D26" t="s">
        <v>128</v>
      </c>
      <c r="E26" s="35">
        <v>44713</v>
      </c>
      <c r="F26">
        <v>1</v>
      </c>
      <c r="K26" s="1">
        <v>21</v>
      </c>
      <c r="L26" s="39">
        <f t="shared" si="1"/>
        <v>45037</v>
      </c>
    </row>
    <row r="27" spans="1:12" x14ac:dyDescent="0.25">
      <c r="A27" t="str">
        <f t="shared" si="0"/>
        <v>Jun-20222</v>
      </c>
      <c r="B27" t="s">
        <v>93</v>
      </c>
      <c r="C27">
        <v>2022</v>
      </c>
      <c r="D27" t="s">
        <v>128</v>
      </c>
      <c r="E27" s="35">
        <v>44714</v>
      </c>
      <c r="F27">
        <v>2</v>
      </c>
      <c r="K27" s="1">
        <v>22</v>
      </c>
      <c r="L27" s="39">
        <f t="shared" si="1"/>
        <v>45038</v>
      </c>
    </row>
    <row r="28" spans="1:12" x14ac:dyDescent="0.25">
      <c r="A28" t="str">
        <f t="shared" si="0"/>
        <v>Jun-20223</v>
      </c>
      <c r="B28" t="s">
        <v>93</v>
      </c>
      <c r="C28">
        <v>2022</v>
      </c>
      <c r="D28" t="s">
        <v>128</v>
      </c>
      <c r="E28" s="35">
        <v>44715</v>
      </c>
      <c r="F28">
        <v>3</v>
      </c>
      <c r="K28" s="1">
        <v>23</v>
      </c>
      <c r="L28" s="39">
        <f t="shared" si="1"/>
        <v>45039</v>
      </c>
    </row>
    <row r="29" spans="1:12" x14ac:dyDescent="0.25">
      <c r="A29" t="str">
        <f t="shared" si="0"/>
        <v>Jun-20224</v>
      </c>
      <c r="B29" t="s">
        <v>93</v>
      </c>
      <c r="C29">
        <v>2022</v>
      </c>
      <c r="D29" t="s">
        <v>128</v>
      </c>
      <c r="E29" s="35">
        <v>44716</v>
      </c>
      <c r="F29">
        <v>4</v>
      </c>
      <c r="K29" s="1">
        <v>24</v>
      </c>
      <c r="L29" s="71">
        <f t="shared" si="1"/>
        <v>45040</v>
      </c>
    </row>
    <row r="30" spans="1:12" x14ac:dyDescent="0.25">
      <c r="A30" t="str">
        <f t="shared" si="0"/>
        <v>Jun-20225</v>
      </c>
      <c r="B30" t="s">
        <v>93</v>
      </c>
      <c r="C30">
        <v>2022</v>
      </c>
      <c r="D30" t="s">
        <v>128</v>
      </c>
      <c r="E30" s="35">
        <v>44717</v>
      </c>
      <c r="F30">
        <v>5</v>
      </c>
      <c r="K30" s="1">
        <v>25</v>
      </c>
      <c r="L30" s="39">
        <f t="shared" si="1"/>
        <v>45041</v>
      </c>
    </row>
    <row r="31" spans="1:12" x14ac:dyDescent="0.25">
      <c r="A31" t="str">
        <f t="shared" si="0"/>
        <v>Jun-20226</v>
      </c>
      <c r="B31" t="s">
        <v>93</v>
      </c>
      <c r="C31">
        <v>2022</v>
      </c>
      <c r="D31" t="s">
        <v>128</v>
      </c>
      <c r="E31" s="35">
        <v>44718</v>
      </c>
      <c r="F31">
        <v>6</v>
      </c>
      <c r="K31" s="1">
        <v>26</v>
      </c>
      <c r="L31" s="39">
        <f t="shared" si="1"/>
        <v>45042</v>
      </c>
    </row>
    <row r="32" spans="1:12" x14ac:dyDescent="0.25">
      <c r="A32" t="str">
        <f t="shared" si="0"/>
        <v>Jun-20227</v>
      </c>
      <c r="B32" t="s">
        <v>93</v>
      </c>
      <c r="C32">
        <v>2022</v>
      </c>
      <c r="D32" t="s">
        <v>128</v>
      </c>
      <c r="E32" s="35">
        <v>44719</v>
      </c>
      <c r="F32">
        <v>7</v>
      </c>
      <c r="K32" s="1">
        <v>27</v>
      </c>
      <c r="L32" s="39">
        <f t="shared" si="1"/>
        <v>45043</v>
      </c>
    </row>
    <row r="33" spans="1:12" x14ac:dyDescent="0.25">
      <c r="A33" t="str">
        <f t="shared" si="0"/>
        <v>Jun-20228</v>
      </c>
      <c r="B33" t="s">
        <v>93</v>
      </c>
      <c r="C33">
        <v>2022</v>
      </c>
      <c r="D33" t="s">
        <v>128</v>
      </c>
      <c r="E33" s="35">
        <v>44720</v>
      </c>
      <c r="F33">
        <v>8</v>
      </c>
      <c r="K33" s="1">
        <v>28</v>
      </c>
      <c r="L33" s="39">
        <f t="shared" si="1"/>
        <v>45044</v>
      </c>
    </row>
    <row r="34" spans="1:12" x14ac:dyDescent="0.25">
      <c r="A34" t="str">
        <f t="shared" si="0"/>
        <v>Jun-20229</v>
      </c>
      <c r="B34" t="s">
        <v>93</v>
      </c>
      <c r="C34">
        <v>2022</v>
      </c>
      <c r="D34" t="s">
        <v>128</v>
      </c>
      <c r="E34" s="35">
        <v>44721</v>
      </c>
      <c r="F34">
        <v>9</v>
      </c>
      <c r="K34" s="1">
        <v>29</v>
      </c>
      <c r="L34" s="39">
        <f t="shared" si="1"/>
        <v>45045</v>
      </c>
    </row>
    <row r="35" spans="1:12" x14ac:dyDescent="0.25">
      <c r="A35" t="str">
        <f t="shared" si="0"/>
        <v>Jun-202210</v>
      </c>
      <c r="B35" t="s">
        <v>93</v>
      </c>
      <c r="C35">
        <v>2022</v>
      </c>
      <c r="D35" t="s">
        <v>128</v>
      </c>
      <c r="E35" s="35">
        <v>44722</v>
      </c>
      <c r="F35">
        <v>10</v>
      </c>
      <c r="K35" s="1">
        <v>30</v>
      </c>
      <c r="L35" s="39">
        <f t="shared" si="1"/>
        <v>45046</v>
      </c>
    </row>
    <row r="36" spans="1:12" x14ac:dyDescent="0.25">
      <c r="A36" t="str">
        <f t="shared" si="0"/>
        <v>Jun-202211</v>
      </c>
      <c r="B36" t="s">
        <v>93</v>
      </c>
      <c r="C36">
        <v>2022</v>
      </c>
      <c r="D36" t="s">
        <v>128</v>
      </c>
      <c r="E36" s="35">
        <v>44723</v>
      </c>
      <c r="F36">
        <v>11</v>
      </c>
      <c r="K36" s="1">
        <v>31</v>
      </c>
      <c r="L36" s="39" t="str">
        <f t="shared" si="1"/>
        <v/>
      </c>
    </row>
    <row r="37" spans="1:12" x14ac:dyDescent="0.25">
      <c r="A37" t="str">
        <f t="shared" si="0"/>
        <v>Jun-202212</v>
      </c>
      <c r="B37" t="s">
        <v>93</v>
      </c>
      <c r="C37">
        <v>2022</v>
      </c>
      <c r="D37" t="s">
        <v>128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93</v>
      </c>
      <c r="C38">
        <v>2022</v>
      </c>
      <c r="D38" t="s">
        <v>128</v>
      </c>
      <c r="E38" s="35">
        <v>44725</v>
      </c>
      <c r="F38">
        <v>13</v>
      </c>
      <c r="K38" t="s">
        <v>122</v>
      </c>
      <c r="L38" s="43">
        <f>31-COUNTIF(L6:L36,"*")</f>
        <v>30</v>
      </c>
    </row>
    <row r="39" spans="1:12" x14ac:dyDescent="0.25">
      <c r="A39" t="str">
        <f t="shared" si="0"/>
        <v>Jun-202214</v>
      </c>
      <c r="B39" t="s">
        <v>93</v>
      </c>
      <c r="C39">
        <v>2022</v>
      </c>
      <c r="D39" t="s">
        <v>128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93</v>
      </c>
      <c r="C40">
        <v>2022</v>
      </c>
      <c r="D40" t="s">
        <v>128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93</v>
      </c>
      <c r="C41">
        <v>2022</v>
      </c>
      <c r="D41" t="s">
        <v>128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93</v>
      </c>
      <c r="C42">
        <v>2022</v>
      </c>
      <c r="D42" t="s">
        <v>128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93</v>
      </c>
      <c r="C43">
        <v>2022</v>
      </c>
      <c r="D43" t="s">
        <v>128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93</v>
      </c>
      <c r="C44">
        <v>2022</v>
      </c>
      <c r="D44" t="s">
        <v>128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93</v>
      </c>
      <c r="C45">
        <v>2022</v>
      </c>
      <c r="D45" t="s">
        <v>128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93</v>
      </c>
      <c r="C46">
        <v>2022</v>
      </c>
      <c r="D46" t="s">
        <v>128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93</v>
      </c>
      <c r="C47">
        <v>2022</v>
      </c>
      <c r="D47" t="s">
        <v>128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93</v>
      </c>
      <c r="C48">
        <v>2022</v>
      </c>
      <c r="D48" t="s">
        <v>128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93</v>
      </c>
      <c r="C49">
        <v>2022</v>
      </c>
      <c r="D49" t="s">
        <v>128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93</v>
      </c>
      <c r="C50">
        <v>2022</v>
      </c>
      <c r="D50" t="s">
        <v>128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93</v>
      </c>
      <c r="C51">
        <v>2022</v>
      </c>
      <c r="D51" t="s">
        <v>128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93</v>
      </c>
      <c r="C52">
        <v>2022</v>
      </c>
      <c r="D52" t="s">
        <v>128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93</v>
      </c>
      <c r="C53">
        <v>2022</v>
      </c>
      <c r="D53" t="s">
        <v>128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93</v>
      </c>
      <c r="C54">
        <v>2022</v>
      </c>
      <c r="D54" t="s">
        <v>128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93</v>
      </c>
      <c r="C55">
        <v>2022</v>
      </c>
      <c r="D55" t="s">
        <v>128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94</v>
      </c>
      <c r="C56">
        <v>2022</v>
      </c>
      <c r="D56" t="s">
        <v>129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94</v>
      </c>
      <c r="C57">
        <v>2022</v>
      </c>
      <c r="D57" t="s">
        <v>129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94</v>
      </c>
      <c r="C58">
        <v>2022</v>
      </c>
      <c r="D58" t="s">
        <v>129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94</v>
      </c>
      <c r="C59">
        <v>2022</v>
      </c>
      <c r="D59" t="s">
        <v>129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94</v>
      </c>
      <c r="C60">
        <v>2022</v>
      </c>
      <c r="D60" t="s">
        <v>129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94</v>
      </c>
      <c r="C61">
        <v>2022</v>
      </c>
      <c r="D61" t="s">
        <v>129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94</v>
      </c>
      <c r="C62">
        <v>2022</v>
      </c>
      <c r="D62" t="s">
        <v>129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94</v>
      </c>
      <c r="C63">
        <v>2022</v>
      </c>
      <c r="D63" t="s">
        <v>129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94</v>
      </c>
      <c r="C64">
        <v>2022</v>
      </c>
      <c r="D64" t="s">
        <v>129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94</v>
      </c>
      <c r="C65">
        <v>2022</v>
      </c>
      <c r="D65" t="s">
        <v>129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94</v>
      </c>
      <c r="C66">
        <v>2022</v>
      </c>
      <c r="D66" t="s">
        <v>129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94</v>
      </c>
      <c r="C67">
        <v>2022</v>
      </c>
      <c r="D67" t="s">
        <v>129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94</v>
      </c>
      <c r="C68">
        <v>2022</v>
      </c>
      <c r="D68" t="s">
        <v>129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94</v>
      </c>
      <c r="C69">
        <v>2022</v>
      </c>
      <c r="D69" t="s">
        <v>129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94</v>
      </c>
      <c r="C70">
        <v>2022</v>
      </c>
      <c r="D70" t="s">
        <v>129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94</v>
      </c>
      <c r="C71">
        <v>2022</v>
      </c>
      <c r="D71" t="s">
        <v>129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94</v>
      </c>
      <c r="C72">
        <v>2022</v>
      </c>
      <c r="D72" t="s">
        <v>129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94</v>
      </c>
      <c r="C73">
        <v>2022</v>
      </c>
      <c r="D73" t="s">
        <v>129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94</v>
      </c>
      <c r="C74">
        <v>2022</v>
      </c>
      <c r="D74" t="s">
        <v>129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94</v>
      </c>
      <c r="C75">
        <v>2022</v>
      </c>
      <c r="D75" t="s">
        <v>129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94</v>
      </c>
      <c r="C76">
        <v>2022</v>
      </c>
      <c r="D76" t="s">
        <v>129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94</v>
      </c>
      <c r="C77">
        <v>2022</v>
      </c>
      <c r="D77" t="s">
        <v>129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94</v>
      </c>
      <c r="C78">
        <v>2022</v>
      </c>
      <c r="D78" t="s">
        <v>129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94</v>
      </c>
      <c r="C79">
        <v>2022</v>
      </c>
      <c r="D79" t="s">
        <v>129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94</v>
      </c>
      <c r="C80">
        <v>2022</v>
      </c>
      <c r="D80" t="s">
        <v>129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94</v>
      </c>
      <c r="C81">
        <v>2022</v>
      </c>
      <c r="D81" t="s">
        <v>129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94</v>
      </c>
      <c r="C82">
        <v>2022</v>
      </c>
      <c r="D82" t="s">
        <v>129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94</v>
      </c>
      <c r="C83">
        <v>2022</v>
      </c>
      <c r="D83" t="s">
        <v>129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94</v>
      </c>
      <c r="C84">
        <v>2022</v>
      </c>
      <c r="D84" t="s">
        <v>129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94</v>
      </c>
      <c r="C85">
        <v>2022</v>
      </c>
      <c r="D85" t="s">
        <v>129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94</v>
      </c>
      <c r="C86">
        <v>2022</v>
      </c>
      <c r="D86" t="s">
        <v>129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95</v>
      </c>
      <c r="C87">
        <v>2022</v>
      </c>
      <c r="D87" t="s">
        <v>130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95</v>
      </c>
      <c r="C88">
        <v>2022</v>
      </c>
      <c r="D88" t="s">
        <v>130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95</v>
      </c>
      <c r="C89">
        <v>2022</v>
      </c>
      <c r="D89" t="s">
        <v>130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95</v>
      </c>
      <c r="C90">
        <v>2022</v>
      </c>
      <c r="D90" t="s">
        <v>130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95</v>
      </c>
      <c r="C91">
        <v>2022</v>
      </c>
      <c r="D91" t="s">
        <v>130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95</v>
      </c>
      <c r="C92">
        <v>2022</v>
      </c>
      <c r="D92" t="s">
        <v>130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95</v>
      </c>
      <c r="C93">
        <v>2022</v>
      </c>
      <c r="D93" t="s">
        <v>130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95</v>
      </c>
      <c r="C94">
        <v>2022</v>
      </c>
      <c r="D94" t="s">
        <v>130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95</v>
      </c>
      <c r="C95">
        <v>2022</v>
      </c>
      <c r="D95" t="s">
        <v>130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95</v>
      </c>
      <c r="C96">
        <v>2022</v>
      </c>
      <c r="D96" t="s">
        <v>130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95</v>
      </c>
      <c r="C97">
        <v>2022</v>
      </c>
      <c r="D97" t="s">
        <v>130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95</v>
      </c>
      <c r="C98">
        <v>2022</v>
      </c>
      <c r="D98" t="s">
        <v>130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95</v>
      </c>
      <c r="C99">
        <v>2022</v>
      </c>
      <c r="D99" t="s">
        <v>130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95</v>
      </c>
      <c r="C100">
        <v>2022</v>
      </c>
      <c r="D100" t="s">
        <v>130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95</v>
      </c>
      <c r="C101">
        <v>2022</v>
      </c>
      <c r="D101" t="s">
        <v>130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95</v>
      </c>
      <c r="C102">
        <v>2022</v>
      </c>
      <c r="D102" t="s">
        <v>130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95</v>
      </c>
      <c r="C103">
        <v>2022</v>
      </c>
      <c r="D103" t="s">
        <v>130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95</v>
      </c>
      <c r="C104">
        <v>2022</v>
      </c>
      <c r="D104" t="s">
        <v>130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95</v>
      </c>
      <c r="C105">
        <v>2022</v>
      </c>
      <c r="D105" t="s">
        <v>130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95</v>
      </c>
      <c r="C106">
        <v>2022</v>
      </c>
      <c r="D106" t="s">
        <v>130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95</v>
      </c>
      <c r="C107">
        <v>2022</v>
      </c>
      <c r="D107" t="s">
        <v>130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95</v>
      </c>
      <c r="C108">
        <v>2022</v>
      </c>
      <c r="D108" t="s">
        <v>130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95</v>
      </c>
      <c r="C109">
        <v>2022</v>
      </c>
      <c r="D109" t="s">
        <v>130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95</v>
      </c>
      <c r="C110">
        <v>2022</v>
      </c>
      <c r="D110" t="s">
        <v>130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95</v>
      </c>
      <c r="C111">
        <v>2022</v>
      </c>
      <c r="D111" t="s">
        <v>130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95</v>
      </c>
      <c r="C112">
        <v>2022</v>
      </c>
      <c r="D112" t="s">
        <v>130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95</v>
      </c>
      <c r="C113">
        <v>2022</v>
      </c>
      <c r="D113" t="s">
        <v>130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95</v>
      </c>
      <c r="C114">
        <v>2022</v>
      </c>
      <c r="D114" t="s">
        <v>130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95</v>
      </c>
      <c r="C115">
        <v>2022</v>
      </c>
      <c r="D115" t="s">
        <v>130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95</v>
      </c>
      <c r="C116">
        <v>2022</v>
      </c>
      <c r="D116" t="s">
        <v>130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95</v>
      </c>
      <c r="C117">
        <v>2022</v>
      </c>
      <c r="D117" t="s">
        <v>130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96</v>
      </c>
      <c r="C118">
        <v>2022</v>
      </c>
      <c r="D118" t="s">
        <v>131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96</v>
      </c>
      <c r="C119">
        <v>2022</v>
      </c>
      <c r="D119" t="s">
        <v>131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96</v>
      </c>
      <c r="C120">
        <v>2022</v>
      </c>
      <c r="D120" t="s">
        <v>131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96</v>
      </c>
      <c r="C121">
        <v>2022</v>
      </c>
      <c r="D121" t="s">
        <v>131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96</v>
      </c>
      <c r="C122">
        <v>2022</v>
      </c>
      <c r="D122" t="s">
        <v>131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96</v>
      </c>
      <c r="C123">
        <v>2022</v>
      </c>
      <c r="D123" t="s">
        <v>131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96</v>
      </c>
      <c r="C124">
        <v>2022</v>
      </c>
      <c r="D124" t="s">
        <v>131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96</v>
      </c>
      <c r="C125">
        <v>2022</v>
      </c>
      <c r="D125" t="s">
        <v>131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96</v>
      </c>
      <c r="C126">
        <v>2022</v>
      </c>
      <c r="D126" t="s">
        <v>131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96</v>
      </c>
      <c r="C127">
        <v>2022</v>
      </c>
      <c r="D127" t="s">
        <v>131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96</v>
      </c>
      <c r="C128">
        <v>2022</v>
      </c>
      <c r="D128" t="s">
        <v>131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96</v>
      </c>
      <c r="C129">
        <v>2022</v>
      </c>
      <c r="D129" t="s">
        <v>131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96</v>
      </c>
      <c r="C130">
        <v>2022</v>
      </c>
      <c r="D130" t="s">
        <v>131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96</v>
      </c>
      <c r="C131">
        <v>2022</v>
      </c>
      <c r="D131" t="s">
        <v>131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96</v>
      </c>
      <c r="C132">
        <v>2022</v>
      </c>
      <c r="D132" t="s">
        <v>131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96</v>
      </c>
      <c r="C133">
        <v>2022</v>
      </c>
      <c r="D133" t="s">
        <v>131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96</v>
      </c>
      <c r="C134">
        <v>2022</v>
      </c>
      <c r="D134" t="s">
        <v>131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96</v>
      </c>
      <c r="C135">
        <v>2022</v>
      </c>
      <c r="D135" t="s">
        <v>131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96</v>
      </c>
      <c r="C136">
        <v>2022</v>
      </c>
      <c r="D136" t="s">
        <v>131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96</v>
      </c>
      <c r="C137">
        <v>2022</v>
      </c>
      <c r="D137" t="s">
        <v>131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96</v>
      </c>
      <c r="C138">
        <v>2022</v>
      </c>
      <c r="D138" t="s">
        <v>131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96</v>
      </c>
      <c r="C139">
        <v>2022</v>
      </c>
      <c r="D139" t="s">
        <v>131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96</v>
      </c>
      <c r="C140">
        <v>2022</v>
      </c>
      <c r="D140" t="s">
        <v>131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96</v>
      </c>
      <c r="C141">
        <v>2022</v>
      </c>
      <c r="D141" t="s">
        <v>131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96</v>
      </c>
      <c r="C142">
        <v>2022</v>
      </c>
      <c r="D142" t="s">
        <v>131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96</v>
      </c>
      <c r="C143">
        <v>2022</v>
      </c>
      <c r="D143" t="s">
        <v>131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96</v>
      </c>
      <c r="C144">
        <v>2022</v>
      </c>
      <c r="D144" t="s">
        <v>131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96</v>
      </c>
      <c r="C145">
        <v>2022</v>
      </c>
      <c r="D145" t="s">
        <v>131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96</v>
      </c>
      <c r="C146">
        <v>2022</v>
      </c>
      <c r="D146" t="s">
        <v>131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96</v>
      </c>
      <c r="C147">
        <v>2022</v>
      </c>
      <c r="D147" t="s">
        <v>131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97</v>
      </c>
      <c r="C148">
        <v>2022</v>
      </c>
      <c r="D148" t="s">
        <v>132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97</v>
      </c>
      <c r="C149">
        <v>2022</v>
      </c>
      <c r="D149" t="s">
        <v>132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97</v>
      </c>
      <c r="C150">
        <v>2022</v>
      </c>
      <c r="D150" t="s">
        <v>132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97</v>
      </c>
      <c r="C151">
        <v>2022</v>
      </c>
      <c r="D151" t="s">
        <v>132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97</v>
      </c>
      <c r="C152">
        <v>2022</v>
      </c>
      <c r="D152" t="s">
        <v>132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97</v>
      </c>
      <c r="C153">
        <v>2022</v>
      </c>
      <c r="D153" t="s">
        <v>132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97</v>
      </c>
      <c r="C154">
        <v>2022</v>
      </c>
      <c r="D154" t="s">
        <v>132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97</v>
      </c>
      <c r="C155">
        <v>2022</v>
      </c>
      <c r="D155" t="s">
        <v>132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97</v>
      </c>
      <c r="C156">
        <v>2022</v>
      </c>
      <c r="D156" t="s">
        <v>132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97</v>
      </c>
      <c r="C157">
        <v>2022</v>
      </c>
      <c r="D157" t="s">
        <v>132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97</v>
      </c>
      <c r="C158">
        <v>2022</v>
      </c>
      <c r="D158" t="s">
        <v>132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97</v>
      </c>
      <c r="C159">
        <v>2022</v>
      </c>
      <c r="D159" t="s">
        <v>132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97</v>
      </c>
      <c r="C160">
        <v>2022</v>
      </c>
      <c r="D160" t="s">
        <v>132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97</v>
      </c>
      <c r="C161">
        <v>2022</v>
      </c>
      <c r="D161" t="s">
        <v>132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97</v>
      </c>
      <c r="C162">
        <v>2022</v>
      </c>
      <c r="D162" t="s">
        <v>132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97</v>
      </c>
      <c r="C163">
        <v>2022</v>
      </c>
      <c r="D163" t="s">
        <v>132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97</v>
      </c>
      <c r="C164">
        <v>2022</v>
      </c>
      <c r="D164" t="s">
        <v>132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97</v>
      </c>
      <c r="C165">
        <v>2022</v>
      </c>
      <c r="D165" t="s">
        <v>132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97</v>
      </c>
      <c r="C166">
        <v>2022</v>
      </c>
      <c r="D166" t="s">
        <v>132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97</v>
      </c>
      <c r="C167">
        <v>2022</v>
      </c>
      <c r="D167" t="s">
        <v>132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97</v>
      </c>
      <c r="C168">
        <v>2022</v>
      </c>
      <c r="D168" t="s">
        <v>132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97</v>
      </c>
      <c r="C169">
        <v>2022</v>
      </c>
      <c r="D169" t="s">
        <v>132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97</v>
      </c>
      <c r="C170">
        <v>2022</v>
      </c>
      <c r="D170" t="s">
        <v>132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97</v>
      </c>
      <c r="C171">
        <v>2022</v>
      </c>
      <c r="D171" t="s">
        <v>132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97</v>
      </c>
      <c r="C172">
        <v>2022</v>
      </c>
      <c r="D172" t="s">
        <v>132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97</v>
      </c>
      <c r="C173">
        <v>2022</v>
      </c>
      <c r="D173" t="s">
        <v>132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97</v>
      </c>
      <c r="C174">
        <v>2022</v>
      </c>
      <c r="D174" t="s">
        <v>132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97</v>
      </c>
      <c r="C175">
        <v>2022</v>
      </c>
      <c r="D175" t="s">
        <v>132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97</v>
      </c>
      <c r="C176">
        <v>2022</v>
      </c>
      <c r="D176" t="s">
        <v>132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97</v>
      </c>
      <c r="C177">
        <v>2022</v>
      </c>
      <c r="D177" t="s">
        <v>132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97</v>
      </c>
      <c r="C178">
        <v>2022</v>
      </c>
      <c r="D178" t="s">
        <v>132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98</v>
      </c>
      <c r="C179">
        <v>2022</v>
      </c>
      <c r="D179" t="s">
        <v>133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98</v>
      </c>
      <c r="C180">
        <v>2022</v>
      </c>
      <c r="D180" t="s">
        <v>133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98</v>
      </c>
      <c r="C181">
        <v>2022</v>
      </c>
      <c r="D181" t="s">
        <v>133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98</v>
      </c>
      <c r="C182">
        <v>2022</v>
      </c>
      <c r="D182" t="s">
        <v>133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98</v>
      </c>
      <c r="C183">
        <v>2022</v>
      </c>
      <c r="D183" t="s">
        <v>133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98</v>
      </c>
      <c r="C184">
        <v>2022</v>
      </c>
      <c r="D184" t="s">
        <v>133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98</v>
      </c>
      <c r="C185">
        <v>2022</v>
      </c>
      <c r="D185" t="s">
        <v>133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98</v>
      </c>
      <c r="C186">
        <v>2022</v>
      </c>
      <c r="D186" t="s">
        <v>133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98</v>
      </c>
      <c r="C187">
        <v>2022</v>
      </c>
      <c r="D187" t="s">
        <v>133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98</v>
      </c>
      <c r="C188">
        <v>2022</v>
      </c>
      <c r="D188" t="s">
        <v>133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98</v>
      </c>
      <c r="C189">
        <v>2022</v>
      </c>
      <c r="D189" t="s">
        <v>133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98</v>
      </c>
      <c r="C190">
        <v>2022</v>
      </c>
      <c r="D190" t="s">
        <v>133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98</v>
      </c>
      <c r="C191">
        <v>2022</v>
      </c>
      <c r="D191" t="s">
        <v>133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98</v>
      </c>
      <c r="C192">
        <v>2022</v>
      </c>
      <c r="D192" t="s">
        <v>133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98</v>
      </c>
      <c r="C193">
        <v>2022</v>
      </c>
      <c r="D193" t="s">
        <v>133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98</v>
      </c>
      <c r="C194">
        <v>2022</v>
      </c>
      <c r="D194" t="s">
        <v>133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98</v>
      </c>
      <c r="C195">
        <v>2022</v>
      </c>
      <c r="D195" t="s">
        <v>133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98</v>
      </c>
      <c r="C196">
        <v>2022</v>
      </c>
      <c r="D196" t="s">
        <v>133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98</v>
      </c>
      <c r="C197">
        <v>2022</v>
      </c>
      <c r="D197" t="s">
        <v>133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98</v>
      </c>
      <c r="C198">
        <v>2022</v>
      </c>
      <c r="D198" t="s">
        <v>133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98</v>
      </c>
      <c r="C199">
        <v>2022</v>
      </c>
      <c r="D199" t="s">
        <v>133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98</v>
      </c>
      <c r="C200">
        <v>2022</v>
      </c>
      <c r="D200" t="s">
        <v>133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98</v>
      </c>
      <c r="C201">
        <v>2022</v>
      </c>
      <c r="D201" t="s">
        <v>133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98</v>
      </c>
      <c r="C202">
        <v>2022</v>
      </c>
      <c r="D202" t="s">
        <v>133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98</v>
      </c>
      <c r="C203">
        <v>2022</v>
      </c>
      <c r="D203" t="s">
        <v>133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98</v>
      </c>
      <c r="C204">
        <v>2022</v>
      </c>
      <c r="D204" t="s">
        <v>133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98</v>
      </c>
      <c r="C205">
        <v>2022</v>
      </c>
      <c r="D205" t="s">
        <v>133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98</v>
      </c>
      <c r="C206">
        <v>2022</v>
      </c>
      <c r="D206" t="s">
        <v>133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98</v>
      </c>
      <c r="C207">
        <v>2022</v>
      </c>
      <c r="D207" t="s">
        <v>133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98</v>
      </c>
      <c r="C208">
        <v>2022</v>
      </c>
      <c r="D208" t="s">
        <v>133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99</v>
      </c>
      <c r="C209">
        <v>2022</v>
      </c>
      <c r="D209" t="s">
        <v>134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99</v>
      </c>
      <c r="C210">
        <v>2022</v>
      </c>
      <c r="D210" t="s">
        <v>134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99</v>
      </c>
      <c r="C211">
        <v>2022</v>
      </c>
      <c r="D211" t="s">
        <v>134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99</v>
      </c>
      <c r="C212">
        <v>2022</v>
      </c>
      <c r="D212" t="s">
        <v>134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99</v>
      </c>
      <c r="C213">
        <v>2022</v>
      </c>
      <c r="D213" t="s">
        <v>134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99</v>
      </c>
      <c r="C214">
        <v>2022</v>
      </c>
      <c r="D214" t="s">
        <v>134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99</v>
      </c>
      <c r="C215">
        <v>2022</v>
      </c>
      <c r="D215" t="s">
        <v>134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99</v>
      </c>
      <c r="C216">
        <v>2022</v>
      </c>
      <c r="D216" t="s">
        <v>134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99</v>
      </c>
      <c r="C217">
        <v>2022</v>
      </c>
      <c r="D217" t="s">
        <v>134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99</v>
      </c>
      <c r="C218">
        <v>2022</v>
      </c>
      <c r="D218" t="s">
        <v>134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99</v>
      </c>
      <c r="C219">
        <v>2022</v>
      </c>
      <c r="D219" t="s">
        <v>134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99</v>
      </c>
      <c r="C220">
        <v>2022</v>
      </c>
      <c r="D220" t="s">
        <v>134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99</v>
      </c>
      <c r="C221">
        <v>2022</v>
      </c>
      <c r="D221" t="s">
        <v>134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99</v>
      </c>
      <c r="C222">
        <v>2022</v>
      </c>
      <c r="D222" t="s">
        <v>134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99</v>
      </c>
      <c r="C223">
        <v>2022</v>
      </c>
      <c r="D223" t="s">
        <v>134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99</v>
      </c>
      <c r="C224">
        <v>2022</v>
      </c>
      <c r="D224" t="s">
        <v>134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99</v>
      </c>
      <c r="C225">
        <v>2022</v>
      </c>
      <c r="D225" t="s">
        <v>134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99</v>
      </c>
      <c r="C226">
        <v>2022</v>
      </c>
      <c r="D226" t="s">
        <v>134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99</v>
      </c>
      <c r="C227">
        <v>2022</v>
      </c>
      <c r="D227" t="s">
        <v>134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99</v>
      </c>
      <c r="C228">
        <v>2022</v>
      </c>
      <c r="D228" t="s">
        <v>134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99</v>
      </c>
      <c r="C229">
        <v>2022</v>
      </c>
      <c r="D229" t="s">
        <v>134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99</v>
      </c>
      <c r="C230">
        <v>2022</v>
      </c>
      <c r="D230" t="s">
        <v>134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99</v>
      </c>
      <c r="C231">
        <v>2022</v>
      </c>
      <c r="D231" t="s">
        <v>134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99</v>
      </c>
      <c r="C232">
        <v>2022</v>
      </c>
      <c r="D232" t="s">
        <v>134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99</v>
      </c>
      <c r="C233">
        <v>2022</v>
      </c>
      <c r="D233" t="s">
        <v>134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99</v>
      </c>
      <c r="C234">
        <v>2022</v>
      </c>
      <c r="D234" t="s">
        <v>134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99</v>
      </c>
      <c r="C235">
        <v>2022</v>
      </c>
      <c r="D235" t="s">
        <v>134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99</v>
      </c>
      <c r="C236">
        <v>2022</v>
      </c>
      <c r="D236" t="s">
        <v>134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99</v>
      </c>
      <c r="C237">
        <v>2022</v>
      </c>
      <c r="D237" t="s">
        <v>134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99</v>
      </c>
      <c r="C238">
        <v>2022</v>
      </c>
      <c r="D238" t="s">
        <v>134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99</v>
      </c>
      <c r="C239">
        <v>2022</v>
      </c>
      <c r="D239" t="s">
        <v>134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86</v>
      </c>
      <c r="C240">
        <v>2023</v>
      </c>
      <c r="D240" t="s">
        <v>135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86</v>
      </c>
      <c r="C241">
        <v>2023</v>
      </c>
      <c r="D241" t="s">
        <v>135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86</v>
      </c>
      <c r="C242">
        <v>2023</v>
      </c>
      <c r="D242" t="s">
        <v>135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86</v>
      </c>
      <c r="C243">
        <v>2023</v>
      </c>
      <c r="D243" t="s">
        <v>135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86</v>
      </c>
      <c r="C244">
        <v>2023</v>
      </c>
      <c r="D244" t="s">
        <v>135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86</v>
      </c>
      <c r="C245">
        <v>2023</v>
      </c>
      <c r="D245" t="s">
        <v>135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86</v>
      </c>
      <c r="C246">
        <v>2023</v>
      </c>
      <c r="D246" t="s">
        <v>135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86</v>
      </c>
      <c r="C247">
        <v>2023</v>
      </c>
      <c r="D247" t="s">
        <v>135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86</v>
      </c>
      <c r="C248">
        <v>2023</v>
      </c>
      <c r="D248" t="s">
        <v>135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86</v>
      </c>
      <c r="C249">
        <v>2023</v>
      </c>
      <c r="D249" t="s">
        <v>135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86</v>
      </c>
      <c r="C250">
        <v>2023</v>
      </c>
      <c r="D250" t="s">
        <v>135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86</v>
      </c>
      <c r="C251">
        <v>2023</v>
      </c>
      <c r="D251" t="s">
        <v>135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86</v>
      </c>
      <c r="C252">
        <v>2023</v>
      </c>
      <c r="D252" t="s">
        <v>135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86</v>
      </c>
      <c r="C253">
        <v>2023</v>
      </c>
      <c r="D253" t="s">
        <v>135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86</v>
      </c>
      <c r="C254">
        <v>2023</v>
      </c>
      <c r="D254" t="s">
        <v>135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86</v>
      </c>
      <c r="C255">
        <v>2023</v>
      </c>
      <c r="D255" t="s">
        <v>135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86</v>
      </c>
      <c r="C256">
        <v>2023</v>
      </c>
      <c r="D256" t="s">
        <v>135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86</v>
      </c>
      <c r="C257">
        <v>2023</v>
      </c>
      <c r="D257" t="s">
        <v>135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86</v>
      </c>
      <c r="C258">
        <v>2023</v>
      </c>
      <c r="D258" t="s">
        <v>135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86</v>
      </c>
      <c r="C259">
        <v>2023</v>
      </c>
      <c r="D259" t="s">
        <v>135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86</v>
      </c>
      <c r="C260">
        <v>2023</v>
      </c>
      <c r="D260" t="s">
        <v>135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86</v>
      </c>
      <c r="C261">
        <v>2023</v>
      </c>
      <c r="D261" t="s">
        <v>135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86</v>
      </c>
      <c r="C262">
        <v>2023</v>
      </c>
      <c r="D262" t="s">
        <v>135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86</v>
      </c>
      <c r="C263">
        <v>2023</v>
      </c>
      <c r="D263" t="s">
        <v>135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86</v>
      </c>
      <c r="C264">
        <v>2023</v>
      </c>
      <c r="D264" t="s">
        <v>135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86</v>
      </c>
      <c r="C265">
        <v>2023</v>
      </c>
      <c r="D265" t="s">
        <v>135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86</v>
      </c>
      <c r="C266">
        <v>2023</v>
      </c>
      <c r="D266" t="s">
        <v>135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86</v>
      </c>
      <c r="C267">
        <v>2023</v>
      </c>
      <c r="D267" t="s">
        <v>135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86</v>
      </c>
      <c r="C268">
        <v>2023</v>
      </c>
      <c r="D268" t="s">
        <v>135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86</v>
      </c>
      <c r="C269">
        <v>2023</v>
      </c>
      <c r="D269" t="s">
        <v>135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86</v>
      </c>
      <c r="C270">
        <v>2023</v>
      </c>
      <c r="D270" t="s">
        <v>135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100</v>
      </c>
      <c r="C271">
        <v>2023</v>
      </c>
      <c r="D271" t="s">
        <v>136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100</v>
      </c>
      <c r="C272">
        <v>2023</v>
      </c>
      <c r="D272" t="s">
        <v>136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100</v>
      </c>
      <c r="C273">
        <v>2023</v>
      </c>
      <c r="D273" t="s">
        <v>136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100</v>
      </c>
      <c r="C274">
        <v>2023</v>
      </c>
      <c r="D274" t="s">
        <v>136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100</v>
      </c>
      <c r="C275">
        <v>2023</v>
      </c>
      <c r="D275" t="s">
        <v>136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100</v>
      </c>
      <c r="C276">
        <v>2023</v>
      </c>
      <c r="D276" t="s">
        <v>136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100</v>
      </c>
      <c r="C277">
        <v>2023</v>
      </c>
      <c r="D277" t="s">
        <v>136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100</v>
      </c>
      <c r="C278">
        <v>2023</v>
      </c>
      <c r="D278" t="s">
        <v>136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100</v>
      </c>
      <c r="C279">
        <v>2023</v>
      </c>
      <c r="D279" t="s">
        <v>136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100</v>
      </c>
      <c r="C280">
        <v>2023</v>
      </c>
      <c r="D280" t="s">
        <v>136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100</v>
      </c>
      <c r="C281">
        <v>2023</v>
      </c>
      <c r="D281" t="s">
        <v>136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100</v>
      </c>
      <c r="C282">
        <v>2023</v>
      </c>
      <c r="D282" t="s">
        <v>136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100</v>
      </c>
      <c r="C283">
        <v>2023</v>
      </c>
      <c r="D283" t="s">
        <v>136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100</v>
      </c>
      <c r="C284">
        <v>2023</v>
      </c>
      <c r="D284" t="s">
        <v>136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100</v>
      </c>
      <c r="C285">
        <v>2023</v>
      </c>
      <c r="D285" t="s">
        <v>136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100</v>
      </c>
      <c r="C286">
        <v>2023</v>
      </c>
      <c r="D286" t="s">
        <v>136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100</v>
      </c>
      <c r="C287">
        <v>2023</v>
      </c>
      <c r="D287" t="s">
        <v>136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100</v>
      </c>
      <c r="C288">
        <v>2023</v>
      </c>
      <c r="D288" t="s">
        <v>136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100</v>
      </c>
      <c r="C289">
        <v>2023</v>
      </c>
      <c r="D289" t="s">
        <v>136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100</v>
      </c>
      <c r="C290">
        <v>2023</v>
      </c>
      <c r="D290" t="s">
        <v>136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100</v>
      </c>
      <c r="C291">
        <v>2023</v>
      </c>
      <c r="D291" t="s">
        <v>136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100</v>
      </c>
      <c r="C292">
        <v>2023</v>
      </c>
      <c r="D292" t="s">
        <v>136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100</v>
      </c>
      <c r="C293">
        <v>2023</v>
      </c>
      <c r="D293" t="s">
        <v>136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100</v>
      </c>
      <c r="C294">
        <v>2023</v>
      </c>
      <c r="D294" t="s">
        <v>136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100</v>
      </c>
      <c r="C295">
        <v>2023</v>
      </c>
      <c r="D295" t="s">
        <v>136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100</v>
      </c>
      <c r="C296">
        <v>2023</v>
      </c>
      <c r="D296" t="s">
        <v>136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100</v>
      </c>
      <c r="C297">
        <v>2023</v>
      </c>
      <c r="D297" t="s">
        <v>136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100</v>
      </c>
      <c r="C298">
        <v>2023</v>
      </c>
      <c r="D298" t="s">
        <v>136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101</v>
      </c>
      <c r="C299">
        <v>2023</v>
      </c>
      <c r="D299" t="s">
        <v>137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101</v>
      </c>
      <c r="C300">
        <v>2023</v>
      </c>
      <c r="D300" t="s">
        <v>137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101</v>
      </c>
      <c r="C301">
        <v>2023</v>
      </c>
      <c r="D301" t="s">
        <v>137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101</v>
      </c>
      <c r="C302">
        <v>2023</v>
      </c>
      <c r="D302" t="s">
        <v>137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101</v>
      </c>
      <c r="C303">
        <v>2023</v>
      </c>
      <c r="D303" t="s">
        <v>137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101</v>
      </c>
      <c r="C304">
        <v>2023</v>
      </c>
      <c r="D304" t="s">
        <v>137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101</v>
      </c>
      <c r="C305">
        <v>2023</v>
      </c>
      <c r="D305" t="s">
        <v>137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101</v>
      </c>
      <c r="C306">
        <v>2023</v>
      </c>
      <c r="D306" t="s">
        <v>137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101</v>
      </c>
      <c r="C307">
        <v>2023</v>
      </c>
      <c r="D307" t="s">
        <v>137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101</v>
      </c>
      <c r="C308">
        <v>2023</v>
      </c>
      <c r="D308" t="s">
        <v>137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101</v>
      </c>
      <c r="C309">
        <v>2023</v>
      </c>
      <c r="D309" t="s">
        <v>137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101</v>
      </c>
      <c r="C310">
        <v>2023</v>
      </c>
      <c r="D310" t="s">
        <v>137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101</v>
      </c>
      <c r="C311">
        <v>2023</v>
      </c>
      <c r="D311" t="s">
        <v>137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101</v>
      </c>
      <c r="C312">
        <v>2023</v>
      </c>
      <c r="D312" t="s">
        <v>137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101</v>
      </c>
      <c r="C313">
        <v>2023</v>
      </c>
      <c r="D313" t="s">
        <v>137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101</v>
      </c>
      <c r="C314">
        <v>2023</v>
      </c>
      <c r="D314" t="s">
        <v>137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101</v>
      </c>
      <c r="C315">
        <v>2023</v>
      </c>
      <c r="D315" t="s">
        <v>137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101</v>
      </c>
      <c r="C316">
        <v>2023</v>
      </c>
      <c r="D316" t="s">
        <v>137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101</v>
      </c>
      <c r="C317">
        <v>2023</v>
      </c>
      <c r="D317" t="s">
        <v>137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101</v>
      </c>
      <c r="C318">
        <v>2023</v>
      </c>
      <c r="D318" t="s">
        <v>137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101</v>
      </c>
      <c r="C319">
        <v>2023</v>
      </c>
      <c r="D319" t="s">
        <v>137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101</v>
      </c>
      <c r="C320">
        <v>2023</v>
      </c>
      <c r="D320" t="s">
        <v>137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101</v>
      </c>
      <c r="C321">
        <v>2023</v>
      </c>
      <c r="D321" t="s">
        <v>137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101</v>
      </c>
      <c r="C322">
        <v>2023</v>
      </c>
      <c r="D322" t="s">
        <v>137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101</v>
      </c>
      <c r="C323">
        <v>2023</v>
      </c>
      <c r="D323" t="s">
        <v>137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101</v>
      </c>
      <c r="C324">
        <v>2023</v>
      </c>
      <c r="D324" t="s">
        <v>137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101</v>
      </c>
      <c r="C325">
        <v>2023</v>
      </c>
      <c r="D325" t="s">
        <v>137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101</v>
      </c>
      <c r="C326">
        <v>2023</v>
      </c>
      <c r="D326" t="s">
        <v>137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101</v>
      </c>
      <c r="C327">
        <v>2023</v>
      </c>
      <c r="D327" t="s">
        <v>137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101</v>
      </c>
      <c r="C328">
        <v>2023</v>
      </c>
      <c r="D328" t="s">
        <v>137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101</v>
      </c>
      <c r="C329">
        <v>2023</v>
      </c>
      <c r="D329" t="s">
        <v>137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91</v>
      </c>
      <c r="C330">
        <v>2023</v>
      </c>
      <c r="D330" t="s">
        <v>139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91</v>
      </c>
      <c r="C331">
        <v>2023</v>
      </c>
      <c r="D331" t="s">
        <v>139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91</v>
      </c>
      <c r="C332">
        <v>2023</v>
      </c>
      <c r="D332" t="s">
        <v>139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91</v>
      </c>
      <c r="C333">
        <v>2023</v>
      </c>
      <c r="D333" t="s">
        <v>139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91</v>
      </c>
      <c r="C334">
        <v>2023</v>
      </c>
      <c r="D334" t="s">
        <v>139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91</v>
      </c>
      <c r="C335">
        <v>2023</v>
      </c>
      <c r="D335" t="s">
        <v>139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91</v>
      </c>
      <c r="C336">
        <v>2023</v>
      </c>
      <c r="D336" t="s">
        <v>139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91</v>
      </c>
      <c r="C337">
        <v>2023</v>
      </c>
      <c r="D337" t="s">
        <v>139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91</v>
      </c>
      <c r="C338">
        <v>2023</v>
      </c>
      <c r="D338" t="s">
        <v>139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91</v>
      </c>
      <c r="C339">
        <v>2023</v>
      </c>
      <c r="D339" t="s">
        <v>139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91</v>
      </c>
      <c r="C340">
        <v>2023</v>
      </c>
      <c r="D340" t="s">
        <v>139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91</v>
      </c>
      <c r="C341">
        <v>2023</v>
      </c>
      <c r="D341" t="s">
        <v>139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91</v>
      </c>
      <c r="C342">
        <v>2023</v>
      </c>
      <c r="D342" t="s">
        <v>139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91</v>
      </c>
      <c r="C343">
        <v>2023</v>
      </c>
      <c r="D343" t="s">
        <v>139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91</v>
      </c>
      <c r="C344">
        <v>2023</v>
      </c>
      <c r="D344" t="s">
        <v>139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91</v>
      </c>
      <c r="C345">
        <v>2023</v>
      </c>
      <c r="D345" t="s">
        <v>139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91</v>
      </c>
      <c r="C346">
        <v>2023</v>
      </c>
      <c r="D346" t="s">
        <v>139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91</v>
      </c>
      <c r="C347">
        <v>2023</v>
      </c>
      <c r="D347" t="s">
        <v>139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91</v>
      </c>
      <c r="C348">
        <v>2023</v>
      </c>
      <c r="D348" t="s">
        <v>139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91</v>
      </c>
      <c r="C349">
        <v>2023</v>
      </c>
      <c r="D349" t="s">
        <v>139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91</v>
      </c>
      <c r="C350">
        <v>2023</v>
      </c>
      <c r="D350" t="s">
        <v>139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91</v>
      </c>
      <c r="C351">
        <v>2023</v>
      </c>
      <c r="D351" t="s">
        <v>139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91</v>
      </c>
      <c r="C352">
        <v>2023</v>
      </c>
      <c r="D352" t="s">
        <v>139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91</v>
      </c>
      <c r="C353">
        <v>2023</v>
      </c>
      <c r="D353" t="s">
        <v>139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91</v>
      </c>
      <c r="C354">
        <v>2023</v>
      </c>
      <c r="D354" t="s">
        <v>139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91</v>
      </c>
      <c r="C355">
        <v>2023</v>
      </c>
      <c r="D355" t="s">
        <v>139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91</v>
      </c>
      <c r="C356">
        <v>2023</v>
      </c>
      <c r="D356" t="s">
        <v>139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91</v>
      </c>
      <c r="C357">
        <v>2023</v>
      </c>
      <c r="D357" t="s">
        <v>139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91</v>
      </c>
      <c r="C358">
        <v>2023</v>
      </c>
      <c r="D358" t="s">
        <v>139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91</v>
      </c>
      <c r="C359">
        <v>2023</v>
      </c>
      <c r="D359" t="s">
        <v>139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92</v>
      </c>
      <c r="C360">
        <v>2023</v>
      </c>
      <c r="D360" t="s">
        <v>140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92</v>
      </c>
      <c r="C361">
        <v>2023</v>
      </c>
      <c r="D361" t="s">
        <v>140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92</v>
      </c>
      <c r="C362">
        <v>2023</v>
      </c>
      <c r="D362" t="s">
        <v>140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92</v>
      </c>
      <c r="C363">
        <v>2023</v>
      </c>
      <c r="D363" t="s">
        <v>140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92</v>
      </c>
      <c r="C364">
        <v>2023</v>
      </c>
      <c r="D364" t="s">
        <v>140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92</v>
      </c>
      <c r="C365">
        <v>2023</v>
      </c>
      <c r="D365" t="s">
        <v>140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92</v>
      </c>
      <c r="C366">
        <v>2023</v>
      </c>
      <c r="D366" t="s">
        <v>140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92</v>
      </c>
      <c r="C367">
        <v>2023</v>
      </c>
      <c r="D367" t="s">
        <v>140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92</v>
      </c>
      <c r="C368">
        <v>2023</v>
      </c>
      <c r="D368" t="s">
        <v>140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92</v>
      </c>
      <c r="C369">
        <v>2023</v>
      </c>
      <c r="D369" t="s">
        <v>140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92</v>
      </c>
      <c r="C370">
        <v>2023</v>
      </c>
      <c r="D370" t="s">
        <v>140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92</v>
      </c>
      <c r="C371">
        <v>2023</v>
      </c>
      <c r="D371" t="s">
        <v>140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92</v>
      </c>
      <c r="C372">
        <v>2023</v>
      </c>
      <c r="D372" t="s">
        <v>140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92</v>
      </c>
      <c r="C373">
        <v>2023</v>
      </c>
      <c r="D373" t="s">
        <v>140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92</v>
      </c>
      <c r="C374">
        <v>2023</v>
      </c>
      <c r="D374" t="s">
        <v>140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92</v>
      </c>
      <c r="C375">
        <v>2023</v>
      </c>
      <c r="D375" t="s">
        <v>140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92</v>
      </c>
      <c r="C376">
        <v>2023</v>
      </c>
      <c r="D376" t="s">
        <v>140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92</v>
      </c>
      <c r="C377">
        <v>2023</v>
      </c>
      <c r="D377" t="s">
        <v>140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92</v>
      </c>
      <c r="C378">
        <v>2023</v>
      </c>
      <c r="D378" t="s">
        <v>140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92</v>
      </c>
      <c r="C379">
        <v>2023</v>
      </c>
      <c r="D379" t="s">
        <v>140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92</v>
      </c>
      <c r="C380">
        <v>2023</v>
      </c>
      <c r="D380" t="s">
        <v>140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92</v>
      </c>
      <c r="C381">
        <v>2023</v>
      </c>
      <c r="D381" t="s">
        <v>140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92</v>
      </c>
      <c r="C382">
        <v>2023</v>
      </c>
      <c r="D382" t="s">
        <v>140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92</v>
      </c>
      <c r="C383">
        <v>2023</v>
      </c>
      <c r="D383" t="s">
        <v>140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92</v>
      </c>
      <c r="C384">
        <v>2023</v>
      </c>
      <c r="D384" t="s">
        <v>140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92</v>
      </c>
      <c r="C385">
        <v>2023</v>
      </c>
      <c r="D385" t="s">
        <v>140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92</v>
      </c>
      <c r="C386">
        <v>2023</v>
      </c>
      <c r="D386" t="s">
        <v>140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92</v>
      </c>
      <c r="C387">
        <v>2023</v>
      </c>
      <c r="D387" t="s">
        <v>140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92</v>
      </c>
      <c r="C388">
        <v>2023</v>
      </c>
      <c r="D388" t="s">
        <v>140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92</v>
      </c>
      <c r="C389">
        <v>2023</v>
      </c>
      <c r="D389" t="s">
        <v>140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92</v>
      </c>
      <c r="C390">
        <v>2023</v>
      </c>
      <c r="D390" t="s">
        <v>140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93</v>
      </c>
      <c r="C391">
        <v>2023</v>
      </c>
      <c r="D391" t="s">
        <v>141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93</v>
      </c>
      <c r="C392">
        <v>2023</v>
      </c>
      <c r="D392" t="s">
        <v>141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93</v>
      </c>
      <c r="C393">
        <v>2023</v>
      </c>
      <c r="D393" t="s">
        <v>141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93</v>
      </c>
      <c r="C394">
        <v>2023</v>
      </c>
      <c r="D394" t="s">
        <v>141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93</v>
      </c>
      <c r="C395">
        <v>2023</v>
      </c>
      <c r="D395" t="s">
        <v>141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93</v>
      </c>
      <c r="C396">
        <v>2023</v>
      </c>
      <c r="D396" t="s">
        <v>141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93</v>
      </c>
      <c r="C397">
        <v>2023</v>
      </c>
      <c r="D397" t="s">
        <v>141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93</v>
      </c>
      <c r="C398">
        <v>2023</v>
      </c>
      <c r="D398" t="s">
        <v>141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93</v>
      </c>
      <c r="C399">
        <v>2023</v>
      </c>
      <c r="D399" t="s">
        <v>141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93</v>
      </c>
      <c r="C400">
        <v>2023</v>
      </c>
      <c r="D400" t="s">
        <v>141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93</v>
      </c>
      <c r="C401">
        <v>2023</v>
      </c>
      <c r="D401" t="s">
        <v>141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93</v>
      </c>
      <c r="C402">
        <v>2023</v>
      </c>
      <c r="D402" t="s">
        <v>141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93</v>
      </c>
      <c r="C403">
        <v>2023</v>
      </c>
      <c r="D403" t="s">
        <v>141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93</v>
      </c>
      <c r="C404">
        <v>2023</v>
      </c>
      <c r="D404" t="s">
        <v>141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93</v>
      </c>
      <c r="C405">
        <v>2023</v>
      </c>
      <c r="D405" t="s">
        <v>141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93</v>
      </c>
      <c r="C406">
        <v>2023</v>
      </c>
      <c r="D406" t="s">
        <v>141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93</v>
      </c>
      <c r="C407">
        <v>2023</v>
      </c>
      <c r="D407" t="s">
        <v>141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93</v>
      </c>
      <c r="C408">
        <v>2023</v>
      </c>
      <c r="D408" t="s">
        <v>141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93</v>
      </c>
      <c r="C409">
        <v>2023</v>
      </c>
      <c r="D409" t="s">
        <v>141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93</v>
      </c>
      <c r="C410">
        <v>2023</v>
      </c>
      <c r="D410" t="s">
        <v>141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93</v>
      </c>
      <c r="C411">
        <v>2023</v>
      </c>
      <c r="D411" t="s">
        <v>141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93</v>
      </c>
      <c r="C412">
        <v>2023</v>
      </c>
      <c r="D412" t="s">
        <v>141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93</v>
      </c>
      <c r="C413">
        <v>2023</v>
      </c>
      <c r="D413" t="s">
        <v>141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93</v>
      </c>
      <c r="C414">
        <v>2023</v>
      </c>
      <c r="D414" t="s">
        <v>141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93</v>
      </c>
      <c r="C415">
        <v>2023</v>
      </c>
      <c r="D415" t="s">
        <v>141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93</v>
      </c>
      <c r="C416">
        <v>2023</v>
      </c>
      <c r="D416" t="s">
        <v>141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93</v>
      </c>
      <c r="C417">
        <v>2023</v>
      </c>
      <c r="D417" t="s">
        <v>141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93</v>
      </c>
      <c r="C418">
        <v>2023</v>
      </c>
      <c r="D418" t="s">
        <v>141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93</v>
      </c>
      <c r="C419">
        <v>2023</v>
      </c>
      <c r="D419" t="s">
        <v>141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93</v>
      </c>
      <c r="C420">
        <v>2023</v>
      </c>
      <c r="D420" t="s">
        <v>141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94</v>
      </c>
      <c r="C421">
        <v>2023</v>
      </c>
      <c r="D421" t="s">
        <v>142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94</v>
      </c>
      <c r="C422">
        <v>2023</v>
      </c>
      <c r="D422" t="s">
        <v>142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94</v>
      </c>
      <c r="C423">
        <v>2023</v>
      </c>
      <c r="D423" t="s">
        <v>142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94</v>
      </c>
      <c r="C424">
        <v>2023</v>
      </c>
      <c r="D424" t="s">
        <v>142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94</v>
      </c>
      <c r="C425">
        <v>2023</v>
      </c>
      <c r="D425" t="s">
        <v>142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94</v>
      </c>
      <c r="C426">
        <v>2023</v>
      </c>
      <c r="D426" t="s">
        <v>142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94</v>
      </c>
      <c r="C427">
        <v>2023</v>
      </c>
      <c r="D427" t="s">
        <v>142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94</v>
      </c>
      <c r="C428">
        <v>2023</v>
      </c>
      <c r="D428" t="s">
        <v>142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94</v>
      </c>
      <c r="C429">
        <v>2023</v>
      </c>
      <c r="D429" t="s">
        <v>142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94</v>
      </c>
      <c r="C430">
        <v>2023</v>
      </c>
      <c r="D430" t="s">
        <v>142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94</v>
      </c>
      <c r="C431">
        <v>2023</v>
      </c>
      <c r="D431" t="s">
        <v>142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94</v>
      </c>
      <c r="C432">
        <v>2023</v>
      </c>
      <c r="D432" t="s">
        <v>142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94</v>
      </c>
      <c r="C433">
        <v>2023</v>
      </c>
      <c r="D433" t="s">
        <v>142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94</v>
      </c>
      <c r="C434">
        <v>2023</v>
      </c>
      <c r="D434" t="s">
        <v>142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94</v>
      </c>
      <c r="C435">
        <v>2023</v>
      </c>
      <c r="D435" t="s">
        <v>142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94</v>
      </c>
      <c r="C436">
        <v>2023</v>
      </c>
      <c r="D436" t="s">
        <v>142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94</v>
      </c>
      <c r="C437">
        <v>2023</v>
      </c>
      <c r="D437" t="s">
        <v>142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94</v>
      </c>
      <c r="C438">
        <v>2023</v>
      </c>
      <c r="D438" t="s">
        <v>142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94</v>
      </c>
      <c r="C439">
        <v>2023</v>
      </c>
      <c r="D439" t="s">
        <v>142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94</v>
      </c>
      <c r="C440">
        <v>2023</v>
      </c>
      <c r="D440" t="s">
        <v>142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94</v>
      </c>
      <c r="C441">
        <v>2023</v>
      </c>
      <c r="D441" t="s">
        <v>142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94</v>
      </c>
      <c r="C442">
        <v>2023</v>
      </c>
      <c r="D442" t="s">
        <v>142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94</v>
      </c>
      <c r="C443">
        <v>2023</v>
      </c>
      <c r="D443" t="s">
        <v>142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94</v>
      </c>
      <c r="C444">
        <v>2023</v>
      </c>
      <c r="D444" t="s">
        <v>142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94</v>
      </c>
      <c r="C445">
        <v>2023</v>
      </c>
      <c r="D445" t="s">
        <v>142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94</v>
      </c>
      <c r="C446">
        <v>2023</v>
      </c>
      <c r="D446" t="s">
        <v>142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94</v>
      </c>
      <c r="C447">
        <v>2023</v>
      </c>
      <c r="D447" t="s">
        <v>142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94</v>
      </c>
      <c r="C448">
        <v>2023</v>
      </c>
      <c r="D448" t="s">
        <v>142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94</v>
      </c>
      <c r="C449">
        <v>2023</v>
      </c>
      <c r="D449" t="s">
        <v>142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94</v>
      </c>
      <c r="C450">
        <v>2023</v>
      </c>
      <c r="D450" t="s">
        <v>142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94</v>
      </c>
      <c r="C451">
        <v>2023</v>
      </c>
      <c r="D451" t="s">
        <v>142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95</v>
      </c>
      <c r="C452">
        <v>2023</v>
      </c>
      <c r="D452" t="s">
        <v>143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95</v>
      </c>
      <c r="C453">
        <v>2023</v>
      </c>
      <c r="D453" t="s">
        <v>143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95</v>
      </c>
      <c r="C454">
        <v>2023</v>
      </c>
      <c r="D454" t="s">
        <v>143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95</v>
      </c>
      <c r="C455">
        <v>2023</v>
      </c>
      <c r="D455" t="s">
        <v>143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95</v>
      </c>
      <c r="C456">
        <v>2023</v>
      </c>
      <c r="D456" t="s">
        <v>143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95</v>
      </c>
      <c r="C457">
        <v>2023</v>
      </c>
      <c r="D457" t="s">
        <v>143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95</v>
      </c>
      <c r="C458">
        <v>2023</v>
      </c>
      <c r="D458" t="s">
        <v>143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95</v>
      </c>
      <c r="C459">
        <v>2023</v>
      </c>
      <c r="D459" t="s">
        <v>143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95</v>
      </c>
      <c r="C460">
        <v>2023</v>
      </c>
      <c r="D460" t="s">
        <v>143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95</v>
      </c>
      <c r="C461">
        <v>2023</v>
      </c>
      <c r="D461" t="s">
        <v>143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95</v>
      </c>
      <c r="C462">
        <v>2023</v>
      </c>
      <c r="D462" t="s">
        <v>143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95</v>
      </c>
      <c r="C463">
        <v>2023</v>
      </c>
      <c r="D463" t="s">
        <v>143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95</v>
      </c>
      <c r="C464">
        <v>2023</v>
      </c>
      <c r="D464" t="s">
        <v>143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95</v>
      </c>
      <c r="C465">
        <v>2023</v>
      </c>
      <c r="D465" t="s">
        <v>143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95</v>
      </c>
      <c r="C466">
        <v>2023</v>
      </c>
      <c r="D466" t="s">
        <v>143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95</v>
      </c>
      <c r="C467">
        <v>2023</v>
      </c>
      <c r="D467" t="s">
        <v>143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95</v>
      </c>
      <c r="C468">
        <v>2023</v>
      </c>
      <c r="D468" t="s">
        <v>143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95</v>
      </c>
      <c r="C469">
        <v>2023</v>
      </c>
      <c r="D469" t="s">
        <v>143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95</v>
      </c>
      <c r="C470">
        <v>2023</v>
      </c>
      <c r="D470" t="s">
        <v>143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95</v>
      </c>
      <c r="C471">
        <v>2023</v>
      </c>
      <c r="D471" t="s">
        <v>143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95</v>
      </c>
      <c r="C472">
        <v>2023</v>
      </c>
      <c r="D472" t="s">
        <v>143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95</v>
      </c>
      <c r="C473">
        <v>2023</v>
      </c>
      <c r="D473" t="s">
        <v>143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95</v>
      </c>
      <c r="C474">
        <v>2023</v>
      </c>
      <c r="D474" t="s">
        <v>143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95</v>
      </c>
      <c r="C475">
        <v>2023</v>
      </c>
      <c r="D475" t="s">
        <v>143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95</v>
      </c>
      <c r="C476">
        <v>2023</v>
      </c>
      <c r="D476" t="s">
        <v>143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95</v>
      </c>
      <c r="C477">
        <v>2023</v>
      </c>
      <c r="D477" t="s">
        <v>143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95</v>
      </c>
      <c r="C478">
        <v>2023</v>
      </c>
      <c r="D478" t="s">
        <v>143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95</v>
      </c>
      <c r="C479">
        <v>2023</v>
      </c>
      <c r="D479" t="s">
        <v>143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95</v>
      </c>
      <c r="C480">
        <v>2023</v>
      </c>
      <c r="D480" t="s">
        <v>143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95</v>
      </c>
      <c r="C481">
        <v>2023</v>
      </c>
      <c r="D481" t="s">
        <v>143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95</v>
      </c>
      <c r="C482">
        <v>2023</v>
      </c>
      <c r="D482" t="s">
        <v>143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96</v>
      </c>
      <c r="C483">
        <v>2023</v>
      </c>
      <c r="D483" t="s">
        <v>144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96</v>
      </c>
      <c r="C484">
        <v>2023</v>
      </c>
      <c r="D484" t="s">
        <v>144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96</v>
      </c>
      <c r="C485">
        <v>2023</v>
      </c>
      <c r="D485" t="s">
        <v>144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96</v>
      </c>
      <c r="C486">
        <v>2023</v>
      </c>
      <c r="D486" t="s">
        <v>144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96</v>
      </c>
      <c r="C487">
        <v>2023</v>
      </c>
      <c r="D487" t="s">
        <v>144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96</v>
      </c>
      <c r="C488">
        <v>2023</v>
      </c>
      <c r="D488" t="s">
        <v>144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96</v>
      </c>
      <c r="C489">
        <v>2023</v>
      </c>
      <c r="D489" t="s">
        <v>144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96</v>
      </c>
      <c r="C490">
        <v>2023</v>
      </c>
      <c r="D490" t="s">
        <v>144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96</v>
      </c>
      <c r="C491">
        <v>2023</v>
      </c>
      <c r="D491" t="s">
        <v>144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96</v>
      </c>
      <c r="C492">
        <v>2023</v>
      </c>
      <c r="D492" t="s">
        <v>144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96</v>
      </c>
      <c r="C493">
        <v>2023</v>
      </c>
      <c r="D493" t="s">
        <v>144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96</v>
      </c>
      <c r="C494">
        <v>2023</v>
      </c>
      <c r="D494" t="s">
        <v>144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96</v>
      </c>
      <c r="C495">
        <v>2023</v>
      </c>
      <c r="D495" t="s">
        <v>144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96</v>
      </c>
      <c r="C496">
        <v>2023</v>
      </c>
      <c r="D496" t="s">
        <v>144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96</v>
      </c>
      <c r="C497">
        <v>2023</v>
      </c>
      <c r="D497" t="s">
        <v>144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96</v>
      </c>
      <c r="C498">
        <v>2023</v>
      </c>
      <c r="D498" t="s">
        <v>144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96</v>
      </c>
      <c r="C499">
        <v>2023</v>
      </c>
      <c r="D499" t="s">
        <v>144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96</v>
      </c>
      <c r="C500">
        <v>2023</v>
      </c>
      <c r="D500" t="s">
        <v>144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96</v>
      </c>
      <c r="C501">
        <v>2023</v>
      </c>
      <c r="D501" t="s">
        <v>144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96</v>
      </c>
      <c r="C502">
        <v>2023</v>
      </c>
      <c r="D502" t="s">
        <v>144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96</v>
      </c>
      <c r="C503">
        <v>2023</v>
      </c>
      <c r="D503" t="s">
        <v>144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96</v>
      </c>
      <c r="C504">
        <v>2023</v>
      </c>
      <c r="D504" t="s">
        <v>144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96</v>
      </c>
      <c r="C505">
        <v>2023</v>
      </c>
      <c r="D505" t="s">
        <v>144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96</v>
      </c>
      <c r="C506">
        <v>2023</v>
      </c>
      <c r="D506" t="s">
        <v>144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96</v>
      </c>
      <c r="C507">
        <v>2023</v>
      </c>
      <c r="D507" t="s">
        <v>144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96</v>
      </c>
      <c r="C508">
        <v>2023</v>
      </c>
      <c r="D508" t="s">
        <v>144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96</v>
      </c>
      <c r="C509">
        <v>2023</v>
      </c>
      <c r="D509" t="s">
        <v>144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96</v>
      </c>
      <c r="C510">
        <v>2023</v>
      </c>
      <c r="D510" t="s">
        <v>144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96</v>
      </c>
      <c r="C511">
        <v>2023</v>
      </c>
      <c r="D511" t="s">
        <v>144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96</v>
      </c>
      <c r="C512">
        <v>2023</v>
      </c>
      <c r="D512" t="s">
        <v>144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97</v>
      </c>
      <c r="C513">
        <v>2023</v>
      </c>
      <c r="D513" t="s">
        <v>145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97</v>
      </c>
      <c r="C514">
        <v>2023</v>
      </c>
      <c r="D514" t="s">
        <v>145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97</v>
      </c>
      <c r="C515">
        <v>2023</v>
      </c>
      <c r="D515" t="s">
        <v>145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97</v>
      </c>
      <c r="C516">
        <v>2023</v>
      </c>
      <c r="D516" t="s">
        <v>145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97</v>
      </c>
      <c r="C517">
        <v>2023</v>
      </c>
      <c r="D517" t="s">
        <v>145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97</v>
      </c>
      <c r="C518">
        <v>2023</v>
      </c>
      <c r="D518" t="s">
        <v>145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97</v>
      </c>
      <c r="C519">
        <v>2023</v>
      </c>
      <c r="D519" t="s">
        <v>145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97</v>
      </c>
      <c r="C520">
        <v>2023</v>
      </c>
      <c r="D520" t="s">
        <v>145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97</v>
      </c>
      <c r="C521">
        <v>2023</v>
      </c>
      <c r="D521" t="s">
        <v>145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97</v>
      </c>
      <c r="C522">
        <v>2023</v>
      </c>
      <c r="D522" t="s">
        <v>145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97</v>
      </c>
      <c r="C523">
        <v>2023</v>
      </c>
      <c r="D523" t="s">
        <v>145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97</v>
      </c>
      <c r="C524">
        <v>2023</v>
      </c>
      <c r="D524" t="s">
        <v>145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97</v>
      </c>
      <c r="C525">
        <v>2023</v>
      </c>
      <c r="D525" t="s">
        <v>145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97</v>
      </c>
      <c r="C526">
        <v>2023</v>
      </c>
      <c r="D526" t="s">
        <v>145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97</v>
      </c>
      <c r="C527">
        <v>2023</v>
      </c>
      <c r="D527" t="s">
        <v>145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97</v>
      </c>
      <c r="C528">
        <v>2023</v>
      </c>
      <c r="D528" t="s">
        <v>145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97</v>
      </c>
      <c r="C529">
        <v>2023</v>
      </c>
      <c r="D529" t="s">
        <v>145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97</v>
      </c>
      <c r="C530">
        <v>2023</v>
      </c>
      <c r="D530" t="s">
        <v>145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97</v>
      </c>
      <c r="C531">
        <v>2023</v>
      </c>
      <c r="D531" t="s">
        <v>145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97</v>
      </c>
      <c r="C532">
        <v>2023</v>
      </c>
      <c r="D532" t="s">
        <v>145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97</v>
      </c>
      <c r="C533">
        <v>2023</v>
      </c>
      <c r="D533" t="s">
        <v>145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97</v>
      </c>
      <c r="C534">
        <v>2023</v>
      </c>
      <c r="D534" t="s">
        <v>145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97</v>
      </c>
      <c r="C535">
        <v>2023</v>
      </c>
      <c r="D535" t="s">
        <v>145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97</v>
      </c>
      <c r="C536">
        <v>2023</v>
      </c>
      <c r="D536" t="s">
        <v>145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97</v>
      </c>
      <c r="C537">
        <v>2023</v>
      </c>
      <c r="D537" t="s">
        <v>145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97</v>
      </c>
      <c r="C538">
        <v>2023</v>
      </c>
      <c r="D538" t="s">
        <v>145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97</v>
      </c>
      <c r="C539">
        <v>2023</v>
      </c>
      <c r="D539" t="s">
        <v>145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97</v>
      </c>
      <c r="C540">
        <v>2023</v>
      </c>
      <c r="D540" t="s">
        <v>145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97</v>
      </c>
      <c r="C541">
        <v>2023</v>
      </c>
      <c r="D541" t="s">
        <v>145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97</v>
      </c>
      <c r="C542">
        <v>2023</v>
      </c>
      <c r="D542" t="s">
        <v>145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97</v>
      </c>
      <c r="C543">
        <v>2023</v>
      </c>
      <c r="D543" t="s">
        <v>145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98</v>
      </c>
      <c r="C544">
        <v>2023</v>
      </c>
      <c r="D544" t="s">
        <v>146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98</v>
      </c>
      <c r="C545">
        <v>2023</v>
      </c>
      <c r="D545" t="s">
        <v>146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98</v>
      </c>
      <c r="C546">
        <v>2023</v>
      </c>
      <c r="D546" t="s">
        <v>146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98</v>
      </c>
      <c r="C547">
        <v>2023</v>
      </c>
      <c r="D547" t="s">
        <v>146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98</v>
      </c>
      <c r="C548">
        <v>2023</v>
      </c>
      <c r="D548" t="s">
        <v>146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98</v>
      </c>
      <c r="C549">
        <v>2023</v>
      </c>
      <c r="D549" t="s">
        <v>146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98</v>
      </c>
      <c r="C550">
        <v>2023</v>
      </c>
      <c r="D550" t="s">
        <v>146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98</v>
      </c>
      <c r="C551">
        <v>2023</v>
      </c>
      <c r="D551" t="s">
        <v>146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98</v>
      </c>
      <c r="C552">
        <v>2023</v>
      </c>
      <c r="D552" t="s">
        <v>146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98</v>
      </c>
      <c r="C553">
        <v>2023</v>
      </c>
      <c r="D553" t="s">
        <v>146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98</v>
      </c>
      <c r="C554">
        <v>2023</v>
      </c>
      <c r="D554" t="s">
        <v>146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98</v>
      </c>
      <c r="C555">
        <v>2023</v>
      </c>
      <c r="D555" t="s">
        <v>146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98</v>
      </c>
      <c r="C556">
        <v>2023</v>
      </c>
      <c r="D556" t="s">
        <v>146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98</v>
      </c>
      <c r="C557">
        <v>2023</v>
      </c>
      <c r="D557" t="s">
        <v>146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98</v>
      </c>
      <c r="C558">
        <v>2023</v>
      </c>
      <c r="D558" t="s">
        <v>146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98</v>
      </c>
      <c r="C559">
        <v>2023</v>
      </c>
      <c r="D559" t="s">
        <v>146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98</v>
      </c>
      <c r="C560">
        <v>2023</v>
      </c>
      <c r="D560" t="s">
        <v>146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98</v>
      </c>
      <c r="C561">
        <v>2023</v>
      </c>
      <c r="D561" t="s">
        <v>146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98</v>
      </c>
      <c r="C562">
        <v>2023</v>
      </c>
      <c r="D562" t="s">
        <v>146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98</v>
      </c>
      <c r="C563">
        <v>2023</v>
      </c>
      <c r="D563" t="s">
        <v>146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98</v>
      </c>
      <c r="C564">
        <v>2023</v>
      </c>
      <c r="D564" t="s">
        <v>146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98</v>
      </c>
      <c r="C565">
        <v>2023</v>
      </c>
      <c r="D565" t="s">
        <v>146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98</v>
      </c>
      <c r="C566">
        <v>2023</v>
      </c>
      <c r="D566" t="s">
        <v>146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98</v>
      </c>
      <c r="C567">
        <v>2023</v>
      </c>
      <c r="D567" t="s">
        <v>146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98</v>
      </c>
      <c r="C568">
        <v>2023</v>
      </c>
      <c r="D568" t="s">
        <v>146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98</v>
      </c>
      <c r="C569">
        <v>2023</v>
      </c>
      <c r="D569" t="s">
        <v>146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98</v>
      </c>
      <c r="C570">
        <v>2023</v>
      </c>
      <c r="D570" t="s">
        <v>146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98</v>
      </c>
      <c r="C571">
        <v>2023</v>
      </c>
      <c r="D571" t="s">
        <v>146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98</v>
      </c>
      <c r="C572">
        <v>2023</v>
      </c>
      <c r="D572" t="s">
        <v>146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98</v>
      </c>
      <c r="C573">
        <v>2023</v>
      </c>
      <c r="D573" t="s">
        <v>146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99</v>
      </c>
      <c r="C574">
        <v>2023</v>
      </c>
      <c r="D574" t="s">
        <v>147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99</v>
      </c>
      <c r="C575">
        <v>2023</v>
      </c>
      <c r="D575" t="s">
        <v>147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99</v>
      </c>
      <c r="C576">
        <v>2023</v>
      </c>
      <c r="D576" t="s">
        <v>147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99</v>
      </c>
      <c r="C577">
        <v>2023</v>
      </c>
      <c r="D577" t="s">
        <v>147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99</v>
      </c>
      <c r="C578">
        <v>2023</v>
      </c>
      <c r="D578" t="s">
        <v>147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99</v>
      </c>
      <c r="C579">
        <v>2023</v>
      </c>
      <c r="D579" t="s">
        <v>147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99</v>
      </c>
      <c r="C580">
        <v>2023</v>
      </c>
      <c r="D580" t="s">
        <v>147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99</v>
      </c>
      <c r="C581">
        <v>2023</v>
      </c>
      <c r="D581" t="s">
        <v>147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99</v>
      </c>
      <c r="C582">
        <v>2023</v>
      </c>
      <c r="D582" t="s">
        <v>147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99</v>
      </c>
      <c r="C583">
        <v>2023</v>
      </c>
      <c r="D583" t="s">
        <v>147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99</v>
      </c>
      <c r="C584">
        <v>2023</v>
      </c>
      <c r="D584" t="s">
        <v>147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99</v>
      </c>
      <c r="C585">
        <v>2023</v>
      </c>
      <c r="D585" t="s">
        <v>147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99</v>
      </c>
      <c r="C586">
        <v>2023</v>
      </c>
      <c r="D586" t="s">
        <v>147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99</v>
      </c>
      <c r="C587">
        <v>2023</v>
      </c>
      <c r="D587" t="s">
        <v>147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99</v>
      </c>
      <c r="C588">
        <v>2023</v>
      </c>
      <c r="D588" t="s">
        <v>147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99</v>
      </c>
      <c r="C589">
        <v>2023</v>
      </c>
      <c r="D589" t="s">
        <v>147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99</v>
      </c>
      <c r="C590">
        <v>2023</v>
      </c>
      <c r="D590" t="s">
        <v>147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99</v>
      </c>
      <c r="C591">
        <v>2023</v>
      </c>
      <c r="D591" t="s">
        <v>147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99</v>
      </c>
      <c r="C592">
        <v>2023</v>
      </c>
      <c r="D592" t="s">
        <v>147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99</v>
      </c>
      <c r="C593">
        <v>2023</v>
      </c>
      <c r="D593" t="s">
        <v>147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99</v>
      </c>
      <c r="C594">
        <v>2023</v>
      </c>
      <c r="D594" t="s">
        <v>147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99</v>
      </c>
      <c r="C595">
        <v>2023</v>
      </c>
      <c r="D595" t="s">
        <v>147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99</v>
      </c>
      <c r="C596">
        <v>2023</v>
      </c>
      <c r="D596" t="s">
        <v>147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99</v>
      </c>
      <c r="C597">
        <v>2023</v>
      </c>
      <c r="D597" t="s">
        <v>147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99</v>
      </c>
      <c r="C598">
        <v>2023</v>
      </c>
      <c r="D598" t="s">
        <v>147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99</v>
      </c>
      <c r="C599">
        <v>2023</v>
      </c>
      <c r="D599" t="s">
        <v>147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99</v>
      </c>
      <c r="C600">
        <v>2023</v>
      </c>
      <c r="D600" t="s">
        <v>147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99</v>
      </c>
      <c r="C601">
        <v>2023</v>
      </c>
      <c r="D601" t="s">
        <v>147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99</v>
      </c>
      <c r="C602">
        <v>2023</v>
      </c>
      <c r="D602" t="s">
        <v>147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99</v>
      </c>
      <c r="C603">
        <v>2023</v>
      </c>
      <c r="D603" t="s">
        <v>147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99</v>
      </c>
      <c r="C604">
        <v>2023</v>
      </c>
      <c r="D604" t="s">
        <v>147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86</v>
      </c>
      <c r="C605">
        <v>2024</v>
      </c>
      <c r="D605" t="s">
        <v>148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86</v>
      </c>
      <c r="C606">
        <v>2024</v>
      </c>
      <c r="D606" t="s">
        <v>148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86</v>
      </c>
      <c r="C607">
        <v>2024</v>
      </c>
      <c r="D607" t="s">
        <v>148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86</v>
      </c>
      <c r="C608">
        <v>2024</v>
      </c>
      <c r="D608" t="s">
        <v>148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86</v>
      </c>
      <c r="C609">
        <v>2024</v>
      </c>
      <c r="D609" t="s">
        <v>148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86</v>
      </c>
      <c r="C610">
        <v>2024</v>
      </c>
      <c r="D610" t="s">
        <v>148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86</v>
      </c>
      <c r="C611">
        <v>2024</v>
      </c>
      <c r="D611" t="s">
        <v>148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86</v>
      </c>
      <c r="C612">
        <v>2024</v>
      </c>
      <c r="D612" t="s">
        <v>148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86</v>
      </c>
      <c r="C613">
        <v>2024</v>
      </c>
      <c r="D613" t="s">
        <v>148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86</v>
      </c>
      <c r="C614">
        <v>2024</v>
      </c>
      <c r="D614" t="s">
        <v>148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86</v>
      </c>
      <c r="C615">
        <v>2024</v>
      </c>
      <c r="D615" t="s">
        <v>148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86</v>
      </c>
      <c r="C616">
        <v>2024</v>
      </c>
      <c r="D616" t="s">
        <v>148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86</v>
      </c>
      <c r="C617">
        <v>2024</v>
      </c>
      <c r="D617" t="s">
        <v>148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86</v>
      </c>
      <c r="C618">
        <v>2024</v>
      </c>
      <c r="D618" t="s">
        <v>148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86</v>
      </c>
      <c r="C619">
        <v>2024</v>
      </c>
      <c r="D619" t="s">
        <v>148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86</v>
      </c>
      <c r="C620">
        <v>2024</v>
      </c>
      <c r="D620" t="s">
        <v>148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86</v>
      </c>
      <c r="C621">
        <v>2024</v>
      </c>
      <c r="D621" t="s">
        <v>148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86</v>
      </c>
      <c r="C622">
        <v>2024</v>
      </c>
      <c r="D622" t="s">
        <v>148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86</v>
      </c>
      <c r="C623">
        <v>2024</v>
      </c>
      <c r="D623" t="s">
        <v>148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86</v>
      </c>
      <c r="C624">
        <v>2024</v>
      </c>
      <c r="D624" t="s">
        <v>148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86</v>
      </c>
      <c r="C625">
        <v>2024</v>
      </c>
      <c r="D625" t="s">
        <v>148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86</v>
      </c>
      <c r="C626">
        <v>2024</v>
      </c>
      <c r="D626" t="s">
        <v>148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86</v>
      </c>
      <c r="C627">
        <v>2024</v>
      </c>
      <c r="D627" t="s">
        <v>148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86</v>
      </c>
      <c r="C628">
        <v>2024</v>
      </c>
      <c r="D628" t="s">
        <v>148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86</v>
      </c>
      <c r="C629">
        <v>2024</v>
      </c>
      <c r="D629" t="s">
        <v>148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86</v>
      </c>
      <c r="C630">
        <v>2024</v>
      </c>
      <c r="D630" t="s">
        <v>148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86</v>
      </c>
      <c r="C631">
        <v>2024</v>
      </c>
      <c r="D631" t="s">
        <v>148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86</v>
      </c>
      <c r="C632">
        <v>2024</v>
      </c>
      <c r="D632" t="s">
        <v>148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86</v>
      </c>
      <c r="C633">
        <v>2024</v>
      </c>
      <c r="D633" t="s">
        <v>148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86</v>
      </c>
      <c r="C634">
        <v>2024</v>
      </c>
      <c r="D634" t="s">
        <v>148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86</v>
      </c>
      <c r="C635">
        <v>2024</v>
      </c>
      <c r="D635" t="s">
        <v>148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100</v>
      </c>
      <c r="C636">
        <v>2024</v>
      </c>
      <c r="D636" t="s">
        <v>149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100</v>
      </c>
      <c r="C637">
        <v>2024</v>
      </c>
      <c r="D637" t="s">
        <v>149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100</v>
      </c>
      <c r="C638">
        <v>2024</v>
      </c>
      <c r="D638" t="s">
        <v>149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100</v>
      </c>
      <c r="C639">
        <v>2024</v>
      </c>
      <c r="D639" t="s">
        <v>149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100</v>
      </c>
      <c r="C640">
        <v>2024</v>
      </c>
      <c r="D640" t="s">
        <v>149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100</v>
      </c>
      <c r="C641">
        <v>2024</v>
      </c>
      <c r="D641" t="s">
        <v>149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100</v>
      </c>
      <c r="C642">
        <v>2024</v>
      </c>
      <c r="D642" t="s">
        <v>149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100</v>
      </c>
      <c r="C643">
        <v>2024</v>
      </c>
      <c r="D643" t="s">
        <v>149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100</v>
      </c>
      <c r="C644">
        <v>2024</v>
      </c>
      <c r="D644" t="s">
        <v>149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100</v>
      </c>
      <c r="C645">
        <v>2024</v>
      </c>
      <c r="D645" t="s">
        <v>149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100</v>
      </c>
      <c r="C646">
        <v>2024</v>
      </c>
      <c r="D646" t="s">
        <v>149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100</v>
      </c>
      <c r="C647">
        <v>2024</v>
      </c>
      <c r="D647" t="s">
        <v>149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100</v>
      </c>
      <c r="C648">
        <v>2024</v>
      </c>
      <c r="D648" t="s">
        <v>149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100</v>
      </c>
      <c r="C649">
        <v>2024</v>
      </c>
      <c r="D649" t="s">
        <v>149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100</v>
      </c>
      <c r="C650">
        <v>2024</v>
      </c>
      <c r="D650" t="s">
        <v>149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100</v>
      </c>
      <c r="C651">
        <v>2024</v>
      </c>
      <c r="D651" t="s">
        <v>149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100</v>
      </c>
      <c r="C652">
        <v>2024</v>
      </c>
      <c r="D652" t="s">
        <v>149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100</v>
      </c>
      <c r="C653">
        <v>2024</v>
      </c>
      <c r="D653" t="s">
        <v>149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100</v>
      </c>
      <c r="C654">
        <v>2024</v>
      </c>
      <c r="D654" t="s">
        <v>149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100</v>
      </c>
      <c r="C655">
        <v>2024</v>
      </c>
      <c r="D655" t="s">
        <v>149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100</v>
      </c>
      <c r="C656">
        <v>2024</v>
      </c>
      <c r="D656" t="s">
        <v>149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100</v>
      </c>
      <c r="C657">
        <v>2024</v>
      </c>
      <c r="D657" t="s">
        <v>149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100</v>
      </c>
      <c r="C658">
        <v>2024</v>
      </c>
      <c r="D658" t="s">
        <v>149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100</v>
      </c>
      <c r="C659">
        <v>2024</v>
      </c>
      <c r="D659" t="s">
        <v>149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100</v>
      </c>
      <c r="C660">
        <v>2024</v>
      </c>
      <c r="D660" t="s">
        <v>149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100</v>
      </c>
      <c r="C661">
        <v>2024</v>
      </c>
      <c r="D661" t="s">
        <v>149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100</v>
      </c>
      <c r="C662">
        <v>2024</v>
      </c>
      <c r="D662" t="s">
        <v>149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100</v>
      </c>
      <c r="C663">
        <v>2024</v>
      </c>
      <c r="D663" t="s">
        <v>149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100</v>
      </c>
      <c r="C664">
        <v>2024</v>
      </c>
      <c r="D664" t="s">
        <v>149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101</v>
      </c>
      <c r="C665">
        <v>2024</v>
      </c>
      <c r="D665" t="s">
        <v>150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101</v>
      </c>
      <c r="C666">
        <v>2024</v>
      </c>
      <c r="D666" t="s">
        <v>150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101</v>
      </c>
      <c r="C667">
        <v>2024</v>
      </c>
      <c r="D667" t="s">
        <v>150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101</v>
      </c>
      <c r="C668">
        <v>2024</v>
      </c>
      <c r="D668" t="s">
        <v>150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101</v>
      </c>
      <c r="C669">
        <v>2024</v>
      </c>
      <c r="D669" t="s">
        <v>150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101</v>
      </c>
      <c r="C670">
        <v>2024</v>
      </c>
      <c r="D670" t="s">
        <v>150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101</v>
      </c>
      <c r="C671">
        <v>2024</v>
      </c>
      <c r="D671" t="s">
        <v>150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101</v>
      </c>
      <c r="C672">
        <v>2024</v>
      </c>
      <c r="D672" t="s">
        <v>150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101</v>
      </c>
      <c r="C673">
        <v>2024</v>
      </c>
      <c r="D673" t="s">
        <v>150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101</v>
      </c>
      <c r="C674">
        <v>2024</v>
      </c>
      <c r="D674" t="s">
        <v>150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101</v>
      </c>
      <c r="C675">
        <v>2024</v>
      </c>
      <c r="D675" t="s">
        <v>150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101</v>
      </c>
      <c r="C676">
        <v>2024</v>
      </c>
      <c r="D676" t="s">
        <v>150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101</v>
      </c>
      <c r="C677">
        <v>2024</v>
      </c>
      <c r="D677" t="s">
        <v>150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101</v>
      </c>
      <c r="C678">
        <v>2024</v>
      </c>
      <c r="D678" t="s">
        <v>150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101</v>
      </c>
      <c r="C679">
        <v>2024</v>
      </c>
      <c r="D679" t="s">
        <v>150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101</v>
      </c>
      <c r="C680">
        <v>2024</v>
      </c>
      <c r="D680" t="s">
        <v>150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101</v>
      </c>
      <c r="C681">
        <v>2024</v>
      </c>
      <c r="D681" t="s">
        <v>150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101</v>
      </c>
      <c r="C682">
        <v>2024</v>
      </c>
      <c r="D682" t="s">
        <v>150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101</v>
      </c>
      <c r="C683">
        <v>2024</v>
      </c>
      <c r="D683" t="s">
        <v>150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101</v>
      </c>
      <c r="C684">
        <v>2024</v>
      </c>
      <c r="D684" t="s">
        <v>150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101</v>
      </c>
      <c r="C685">
        <v>2024</v>
      </c>
      <c r="D685" t="s">
        <v>150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101</v>
      </c>
      <c r="C686">
        <v>2024</v>
      </c>
      <c r="D686" t="s">
        <v>150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101</v>
      </c>
      <c r="C687">
        <v>2024</v>
      </c>
      <c r="D687" t="s">
        <v>150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101</v>
      </c>
      <c r="C688">
        <v>2024</v>
      </c>
      <c r="D688" t="s">
        <v>150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101</v>
      </c>
      <c r="C689">
        <v>2024</v>
      </c>
      <c r="D689" t="s">
        <v>150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101</v>
      </c>
      <c r="C690">
        <v>2024</v>
      </c>
      <c r="D690" t="s">
        <v>150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101</v>
      </c>
      <c r="C691">
        <v>2024</v>
      </c>
      <c r="D691" t="s">
        <v>150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101</v>
      </c>
      <c r="C692">
        <v>2024</v>
      </c>
      <c r="D692" t="s">
        <v>150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101</v>
      </c>
      <c r="C693">
        <v>2024</v>
      </c>
      <c r="D693" t="s">
        <v>150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101</v>
      </c>
      <c r="C694">
        <v>2024</v>
      </c>
      <c r="D694" t="s">
        <v>150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101</v>
      </c>
      <c r="C695">
        <v>2024</v>
      </c>
      <c r="D695" t="s">
        <v>150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91</v>
      </c>
      <c r="C696">
        <v>2024</v>
      </c>
      <c r="D696" t="s">
        <v>151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91</v>
      </c>
      <c r="C697">
        <v>2024</v>
      </c>
      <c r="D697" t="s">
        <v>151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91</v>
      </c>
      <c r="C698">
        <v>2024</v>
      </c>
      <c r="D698" t="s">
        <v>151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91</v>
      </c>
      <c r="C699">
        <v>2024</v>
      </c>
      <c r="D699" t="s">
        <v>151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91</v>
      </c>
      <c r="C700">
        <v>2024</v>
      </c>
      <c r="D700" t="s">
        <v>151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91</v>
      </c>
      <c r="C701">
        <v>2024</v>
      </c>
      <c r="D701" t="s">
        <v>151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91</v>
      </c>
      <c r="C702">
        <v>2024</v>
      </c>
      <c r="D702" t="s">
        <v>151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91</v>
      </c>
      <c r="C703">
        <v>2024</v>
      </c>
      <c r="D703" t="s">
        <v>151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91</v>
      </c>
      <c r="C704">
        <v>2024</v>
      </c>
      <c r="D704" t="s">
        <v>151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91</v>
      </c>
      <c r="C705">
        <v>2024</v>
      </c>
      <c r="D705" t="s">
        <v>151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91</v>
      </c>
      <c r="C706">
        <v>2024</v>
      </c>
      <c r="D706" t="s">
        <v>151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91</v>
      </c>
      <c r="C707">
        <v>2024</v>
      </c>
      <c r="D707" t="s">
        <v>151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91</v>
      </c>
      <c r="C708">
        <v>2024</v>
      </c>
      <c r="D708" t="s">
        <v>151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91</v>
      </c>
      <c r="C709">
        <v>2024</v>
      </c>
      <c r="D709" t="s">
        <v>151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91</v>
      </c>
      <c r="C710">
        <v>2024</v>
      </c>
      <c r="D710" t="s">
        <v>151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91</v>
      </c>
      <c r="C711">
        <v>2024</v>
      </c>
      <c r="D711" t="s">
        <v>151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91</v>
      </c>
      <c r="C712">
        <v>2024</v>
      </c>
      <c r="D712" t="s">
        <v>151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91</v>
      </c>
      <c r="C713">
        <v>2024</v>
      </c>
      <c r="D713" t="s">
        <v>151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91</v>
      </c>
      <c r="C714">
        <v>2024</v>
      </c>
      <c r="D714" t="s">
        <v>151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91</v>
      </c>
      <c r="C715">
        <v>2024</v>
      </c>
      <c r="D715" t="s">
        <v>151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91</v>
      </c>
      <c r="C716">
        <v>2024</v>
      </c>
      <c r="D716" t="s">
        <v>151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91</v>
      </c>
      <c r="C717">
        <v>2024</v>
      </c>
      <c r="D717" t="s">
        <v>151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91</v>
      </c>
      <c r="C718">
        <v>2024</v>
      </c>
      <c r="D718" t="s">
        <v>151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91</v>
      </c>
      <c r="C719">
        <v>2024</v>
      </c>
      <c r="D719" t="s">
        <v>151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91</v>
      </c>
      <c r="C720">
        <v>2024</v>
      </c>
      <c r="D720" t="s">
        <v>151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91</v>
      </c>
      <c r="C721">
        <v>2024</v>
      </c>
      <c r="D721" t="s">
        <v>151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91</v>
      </c>
      <c r="C722">
        <v>2024</v>
      </c>
      <c r="D722" t="s">
        <v>151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91</v>
      </c>
      <c r="C723">
        <v>2024</v>
      </c>
      <c r="D723" t="s">
        <v>151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91</v>
      </c>
      <c r="C724">
        <v>2024</v>
      </c>
      <c r="D724" t="s">
        <v>151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91</v>
      </c>
      <c r="C725">
        <v>2024</v>
      </c>
      <c r="D725" t="s">
        <v>151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92</v>
      </c>
      <c r="C726">
        <v>2024</v>
      </c>
      <c r="D726" t="s">
        <v>152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92</v>
      </c>
      <c r="C727">
        <v>2024</v>
      </c>
      <c r="D727" t="s">
        <v>152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92</v>
      </c>
      <c r="C728">
        <v>2024</v>
      </c>
      <c r="D728" t="s">
        <v>152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92</v>
      </c>
      <c r="C729">
        <v>2024</v>
      </c>
      <c r="D729" t="s">
        <v>152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92</v>
      </c>
      <c r="C730">
        <v>2024</v>
      </c>
      <c r="D730" t="s">
        <v>152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92</v>
      </c>
      <c r="C731">
        <v>2024</v>
      </c>
      <c r="D731" t="s">
        <v>152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92</v>
      </c>
      <c r="C732">
        <v>2024</v>
      </c>
      <c r="D732" t="s">
        <v>152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92</v>
      </c>
      <c r="C733">
        <v>2024</v>
      </c>
      <c r="D733" t="s">
        <v>152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92</v>
      </c>
      <c r="C734">
        <v>2024</v>
      </c>
      <c r="D734" t="s">
        <v>152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92</v>
      </c>
      <c r="C735">
        <v>2024</v>
      </c>
      <c r="D735" t="s">
        <v>152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92</v>
      </c>
      <c r="C736">
        <v>2024</v>
      </c>
      <c r="D736" t="s">
        <v>152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92</v>
      </c>
      <c r="C737">
        <v>2024</v>
      </c>
      <c r="D737" t="s">
        <v>152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92</v>
      </c>
      <c r="C738">
        <v>2024</v>
      </c>
      <c r="D738" t="s">
        <v>152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92</v>
      </c>
      <c r="C739">
        <v>2024</v>
      </c>
      <c r="D739" t="s">
        <v>152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92</v>
      </c>
      <c r="C740">
        <v>2024</v>
      </c>
      <c r="D740" t="s">
        <v>152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92</v>
      </c>
      <c r="C741">
        <v>2024</v>
      </c>
      <c r="D741" t="s">
        <v>152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92</v>
      </c>
      <c r="C742">
        <v>2024</v>
      </c>
      <c r="D742" t="s">
        <v>152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92</v>
      </c>
      <c r="C743">
        <v>2024</v>
      </c>
      <c r="D743" t="s">
        <v>152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92</v>
      </c>
      <c r="C744">
        <v>2024</v>
      </c>
      <c r="D744" t="s">
        <v>152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92</v>
      </c>
      <c r="C745">
        <v>2024</v>
      </c>
      <c r="D745" t="s">
        <v>152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92</v>
      </c>
      <c r="C746">
        <v>2024</v>
      </c>
      <c r="D746" t="s">
        <v>152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92</v>
      </c>
      <c r="C747">
        <v>2024</v>
      </c>
      <c r="D747" t="s">
        <v>152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92</v>
      </c>
      <c r="C748">
        <v>2024</v>
      </c>
      <c r="D748" t="s">
        <v>152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92</v>
      </c>
      <c r="C749">
        <v>2024</v>
      </c>
      <c r="D749" t="s">
        <v>152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92</v>
      </c>
      <c r="C750">
        <v>2024</v>
      </c>
      <c r="D750" t="s">
        <v>152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92</v>
      </c>
      <c r="C751">
        <v>2024</v>
      </c>
      <c r="D751" t="s">
        <v>152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92</v>
      </c>
      <c r="C752">
        <v>2024</v>
      </c>
      <c r="D752" t="s">
        <v>152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92</v>
      </c>
      <c r="C753">
        <v>2024</v>
      </c>
      <c r="D753" t="s">
        <v>152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92</v>
      </c>
      <c r="C754">
        <v>2024</v>
      </c>
      <c r="D754" t="s">
        <v>152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92</v>
      </c>
      <c r="C755">
        <v>2024</v>
      </c>
      <c r="D755" t="s">
        <v>152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92</v>
      </c>
      <c r="C756">
        <v>2024</v>
      </c>
      <c r="D756" t="s">
        <v>152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93</v>
      </c>
      <c r="C757">
        <v>2024</v>
      </c>
      <c r="D757" t="s">
        <v>153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93</v>
      </c>
      <c r="C758">
        <v>2024</v>
      </c>
      <c r="D758" t="s">
        <v>153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93</v>
      </c>
      <c r="C759">
        <v>2024</v>
      </c>
      <c r="D759" t="s">
        <v>153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93</v>
      </c>
      <c r="C760">
        <v>2024</v>
      </c>
      <c r="D760" t="s">
        <v>153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93</v>
      </c>
      <c r="C761">
        <v>2024</v>
      </c>
      <c r="D761" t="s">
        <v>153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93</v>
      </c>
      <c r="C762">
        <v>2024</v>
      </c>
      <c r="D762" t="s">
        <v>153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93</v>
      </c>
      <c r="C763">
        <v>2024</v>
      </c>
      <c r="D763" t="s">
        <v>153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93</v>
      </c>
      <c r="C764">
        <v>2024</v>
      </c>
      <c r="D764" t="s">
        <v>153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93</v>
      </c>
      <c r="C765">
        <v>2024</v>
      </c>
      <c r="D765" t="s">
        <v>153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93</v>
      </c>
      <c r="C766">
        <v>2024</v>
      </c>
      <c r="D766" t="s">
        <v>153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93</v>
      </c>
      <c r="C767">
        <v>2024</v>
      </c>
      <c r="D767" t="s">
        <v>153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93</v>
      </c>
      <c r="C768">
        <v>2024</v>
      </c>
      <c r="D768" t="s">
        <v>153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93</v>
      </c>
      <c r="C769">
        <v>2024</v>
      </c>
      <c r="D769" t="s">
        <v>153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93</v>
      </c>
      <c r="C770">
        <v>2024</v>
      </c>
      <c r="D770" t="s">
        <v>153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93</v>
      </c>
      <c r="C771">
        <v>2024</v>
      </c>
      <c r="D771" t="s">
        <v>153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93</v>
      </c>
      <c r="C772">
        <v>2024</v>
      </c>
      <c r="D772" t="s">
        <v>153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93</v>
      </c>
      <c r="C773">
        <v>2024</v>
      </c>
      <c r="D773" t="s">
        <v>153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93</v>
      </c>
      <c r="C774">
        <v>2024</v>
      </c>
      <c r="D774" t="s">
        <v>153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93</v>
      </c>
      <c r="C775">
        <v>2024</v>
      </c>
      <c r="D775" t="s">
        <v>153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93</v>
      </c>
      <c r="C776">
        <v>2024</v>
      </c>
      <c r="D776" t="s">
        <v>153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93</v>
      </c>
      <c r="C777">
        <v>2024</v>
      </c>
      <c r="D777" t="s">
        <v>153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93</v>
      </c>
      <c r="C778">
        <v>2024</v>
      </c>
      <c r="D778" t="s">
        <v>153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93</v>
      </c>
      <c r="C779">
        <v>2024</v>
      </c>
      <c r="D779" t="s">
        <v>153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93</v>
      </c>
      <c r="C780">
        <v>2024</v>
      </c>
      <c r="D780" t="s">
        <v>153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93</v>
      </c>
      <c r="C781">
        <v>2024</v>
      </c>
      <c r="D781" t="s">
        <v>153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93</v>
      </c>
      <c r="C782">
        <v>2024</v>
      </c>
      <c r="D782" t="s">
        <v>153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93</v>
      </c>
      <c r="C783">
        <v>2024</v>
      </c>
      <c r="D783" t="s">
        <v>153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93</v>
      </c>
      <c r="C784">
        <v>2024</v>
      </c>
      <c r="D784" t="s">
        <v>153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93</v>
      </c>
      <c r="C785">
        <v>2024</v>
      </c>
      <c r="D785" t="s">
        <v>153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93</v>
      </c>
      <c r="C786">
        <v>2024</v>
      </c>
      <c r="D786" t="s">
        <v>153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94</v>
      </c>
      <c r="C787">
        <v>2024</v>
      </c>
      <c r="D787" t="s">
        <v>154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94</v>
      </c>
      <c r="C788">
        <v>2024</v>
      </c>
      <c r="D788" t="s">
        <v>154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94</v>
      </c>
      <c r="C789">
        <v>2024</v>
      </c>
      <c r="D789" t="s">
        <v>154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94</v>
      </c>
      <c r="C790">
        <v>2024</v>
      </c>
      <c r="D790" t="s">
        <v>154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94</v>
      </c>
      <c r="C791">
        <v>2024</v>
      </c>
      <c r="D791" t="s">
        <v>154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94</v>
      </c>
      <c r="C792">
        <v>2024</v>
      </c>
      <c r="D792" t="s">
        <v>154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94</v>
      </c>
      <c r="C793">
        <v>2024</v>
      </c>
      <c r="D793" t="s">
        <v>154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94</v>
      </c>
      <c r="C794">
        <v>2024</v>
      </c>
      <c r="D794" t="s">
        <v>154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94</v>
      </c>
      <c r="C795">
        <v>2024</v>
      </c>
      <c r="D795" t="s">
        <v>154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94</v>
      </c>
      <c r="C796">
        <v>2024</v>
      </c>
      <c r="D796" t="s">
        <v>154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94</v>
      </c>
      <c r="C797">
        <v>2024</v>
      </c>
      <c r="D797" t="s">
        <v>154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94</v>
      </c>
      <c r="C798">
        <v>2024</v>
      </c>
      <c r="D798" t="s">
        <v>154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94</v>
      </c>
      <c r="C799">
        <v>2024</v>
      </c>
      <c r="D799" t="s">
        <v>154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94</v>
      </c>
      <c r="C800">
        <v>2024</v>
      </c>
      <c r="D800" t="s">
        <v>154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94</v>
      </c>
      <c r="C801">
        <v>2024</v>
      </c>
      <c r="D801" t="s">
        <v>154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94</v>
      </c>
      <c r="C802">
        <v>2024</v>
      </c>
      <c r="D802" t="s">
        <v>154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94</v>
      </c>
      <c r="C803">
        <v>2024</v>
      </c>
      <c r="D803" t="s">
        <v>154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94</v>
      </c>
      <c r="C804">
        <v>2024</v>
      </c>
      <c r="D804" t="s">
        <v>154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94</v>
      </c>
      <c r="C805">
        <v>2024</v>
      </c>
      <c r="D805" t="s">
        <v>154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94</v>
      </c>
      <c r="C806">
        <v>2024</v>
      </c>
      <c r="D806" t="s">
        <v>154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94</v>
      </c>
      <c r="C807">
        <v>2024</v>
      </c>
      <c r="D807" t="s">
        <v>154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94</v>
      </c>
      <c r="C808">
        <v>2024</v>
      </c>
      <c r="D808" t="s">
        <v>154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94</v>
      </c>
      <c r="C809">
        <v>2024</v>
      </c>
      <c r="D809" t="s">
        <v>154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94</v>
      </c>
      <c r="C810">
        <v>2024</v>
      </c>
      <c r="D810" t="s">
        <v>154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94</v>
      </c>
      <c r="C811">
        <v>2024</v>
      </c>
      <c r="D811" t="s">
        <v>154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94</v>
      </c>
      <c r="C812">
        <v>2024</v>
      </c>
      <c r="D812" t="s">
        <v>154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94</v>
      </c>
      <c r="C813">
        <v>2024</v>
      </c>
      <c r="D813" t="s">
        <v>154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94</v>
      </c>
      <c r="C814">
        <v>2024</v>
      </c>
      <c r="D814" t="s">
        <v>154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94</v>
      </c>
      <c r="C815">
        <v>2024</v>
      </c>
      <c r="D815" t="s">
        <v>154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94</v>
      </c>
      <c r="C816">
        <v>2024</v>
      </c>
      <c r="D816" t="s">
        <v>154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94</v>
      </c>
      <c r="C817">
        <v>2024</v>
      </c>
      <c r="D817" t="s">
        <v>154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95</v>
      </c>
      <c r="C818">
        <v>2024</v>
      </c>
      <c r="D818" t="s">
        <v>155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95</v>
      </c>
      <c r="C819">
        <v>2024</v>
      </c>
      <c r="D819" t="s">
        <v>155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95</v>
      </c>
      <c r="C820">
        <v>2024</v>
      </c>
      <c r="D820" t="s">
        <v>155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95</v>
      </c>
      <c r="C821">
        <v>2024</v>
      </c>
      <c r="D821" t="s">
        <v>155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95</v>
      </c>
      <c r="C822">
        <v>2024</v>
      </c>
      <c r="D822" t="s">
        <v>155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95</v>
      </c>
      <c r="C823">
        <v>2024</v>
      </c>
      <c r="D823" t="s">
        <v>155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95</v>
      </c>
      <c r="C824">
        <v>2024</v>
      </c>
      <c r="D824" t="s">
        <v>155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95</v>
      </c>
      <c r="C825">
        <v>2024</v>
      </c>
      <c r="D825" t="s">
        <v>155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95</v>
      </c>
      <c r="C826">
        <v>2024</v>
      </c>
      <c r="D826" t="s">
        <v>155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95</v>
      </c>
      <c r="C827">
        <v>2024</v>
      </c>
      <c r="D827" t="s">
        <v>155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95</v>
      </c>
      <c r="C828">
        <v>2024</v>
      </c>
      <c r="D828" t="s">
        <v>155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95</v>
      </c>
      <c r="C829">
        <v>2024</v>
      </c>
      <c r="D829" t="s">
        <v>155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95</v>
      </c>
      <c r="C830">
        <v>2024</v>
      </c>
      <c r="D830" t="s">
        <v>155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95</v>
      </c>
      <c r="C831">
        <v>2024</v>
      </c>
      <c r="D831" t="s">
        <v>155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95</v>
      </c>
      <c r="C832">
        <v>2024</v>
      </c>
      <c r="D832" t="s">
        <v>155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95</v>
      </c>
      <c r="C833">
        <v>2024</v>
      </c>
      <c r="D833" t="s">
        <v>155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95</v>
      </c>
      <c r="C834">
        <v>2024</v>
      </c>
      <c r="D834" t="s">
        <v>155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95</v>
      </c>
      <c r="C835">
        <v>2024</v>
      </c>
      <c r="D835" t="s">
        <v>155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95</v>
      </c>
      <c r="C836">
        <v>2024</v>
      </c>
      <c r="D836" t="s">
        <v>155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95</v>
      </c>
      <c r="C837">
        <v>2024</v>
      </c>
      <c r="D837" t="s">
        <v>155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95</v>
      </c>
      <c r="C838">
        <v>2024</v>
      </c>
      <c r="D838" t="s">
        <v>155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95</v>
      </c>
      <c r="C839">
        <v>2024</v>
      </c>
      <c r="D839" t="s">
        <v>155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95</v>
      </c>
      <c r="C840">
        <v>2024</v>
      </c>
      <c r="D840" t="s">
        <v>155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95</v>
      </c>
      <c r="C841">
        <v>2024</v>
      </c>
      <c r="D841" t="s">
        <v>155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95</v>
      </c>
      <c r="C842">
        <v>2024</v>
      </c>
      <c r="D842" t="s">
        <v>155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95</v>
      </c>
      <c r="C843">
        <v>2024</v>
      </c>
      <c r="D843" t="s">
        <v>155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95</v>
      </c>
      <c r="C844">
        <v>2024</v>
      </c>
      <c r="D844" t="s">
        <v>155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95</v>
      </c>
      <c r="C845">
        <v>2024</v>
      </c>
      <c r="D845" t="s">
        <v>155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95</v>
      </c>
      <c r="C846">
        <v>2024</v>
      </c>
      <c r="D846" t="s">
        <v>155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95</v>
      </c>
      <c r="C847">
        <v>2024</v>
      </c>
      <c r="D847" t="s">
        <v>155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95</v>
      </c>
      <c r="C848">
        <v>2024</v>
      </c>
      <c r="D848" t="s">
        <v>155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96</v>
      </c>
      <c r="C849">
        <v>2024</v>
      </c>
      <c r="D849" t="s">
        <v>156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96</v>
      </c>
      <c r="C850">
        <v>2024</v>
      </c>
      <c r="D850" t="s">
        <v>156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96</v>
      </c>
      <c r="C851">
        <v>2024</v>
      </c>
      <c r="D851" t="s">
        <v>156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96</v>
      </c>
      <c r="C852">
        <v>2024</v>
      </c>
      <c r="D852" t="s">
        <v>156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96</v>
      </c>
      <c r="C853">
        <v>2024</v>
      </c>
      <c r="D853" t="s">
        <v>156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96</v>
      </c>
      <c r="C854">
        <v>2024</v>
      </c>
      <c r="D854" t="s">
        <v>156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96</v>
      </c>
      <c r="C855">
        <v>2024</v>
      </c>
      <c r="D855" t="s">
        <v>156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96</v>
      </c>
      <c r="C856">
        <v>2024</v>
      </c>
      <c r="D856" t="s">
        <v>156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96</v>
      </c>
      <c r="C857">
        <v>2024</v>
      </c>
      <c r="D857" t="s">
        <v>156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96</v>
      </c>
      <c r="C858">
        <v>2024</v>
      </c>
      <c r="D858" t="s">
        <v>156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96</v>
      </c>
      <c r="C859">
        <v>2024</v>
      </c>
      <c r="D859" t="s">
        <v>156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96</v>
      </c>
      <c r="C860">
        <v>2024</v>
      </c>
      <c r="D860" t="s">
        <v>156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96</v>
      </c>
      <c r="C861">
        <v>2024</v>
      </c>
      <c r="D861" t="s">
        <v>156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96</v>
      </c>
      <c r="C862">
        <v>2024</v>
      </c>
      <c r="D862" t="s">
        <v>156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96</v>
      </c>
      <c r="C863">
        <v>2024</v>
      </c>
      <c r="D863" t="s">
        <v>156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96</v>
      </c>
      <c r="C864">
        <v>2024</v>
      </c>
      <c r="D864" t="s">
        <v>156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96</v>
      </c>
      <c r="C865">
        <v>2024</v>
      </c>
      <c r="D865" t="s">
        <v>156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96</v>
      </c>
      <c r="C866">
        <v>2024</v>
      </c>
      <c r="D866" t="s">
        <v>156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96</v>
      </c>
      <c r="C867">
        <v>2024</v>
      </c>
      <c r="D867" t="s">
        <v>156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96</v>
      </c>
      <c r="C868">
        <v>2024</v>
      </c>
      <c r="D868" t="s">
        <v>156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96</v>
      </c>
      <c r="C869">
        <v>2024</v>
      </c>
      <c r="D869" t="s">
        <v>156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96</v>
      </c>
      <c r="C870">
        <v>2024</v>
      </c>
      <c r="D870" t="s">
        <v>156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96</v>
      </c>
      <c r="C871">
        <v>2024</v>
      </c>
      <c r="D871" t="s">
        <v>156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96</v>
      </c>
      <c r="C872">
        <v>2024</v>
      </c>
      <c r="D872" t="s">
        <v>156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96</v>
      </c>
      <c r="C873">
        <v>2024</v>
      </c>
      <c r="D873" t="s">
        <v>156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96</v>
      </c>
      <c r="C874">
        <v>2024</v>
      </c>
      <c r="D874" t="s">
        <v>156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96</v>
      </c>
      <c r="C875">
        <v>2024</v>
      </c>
      <c r="D875" t="s">
        <v>156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96</v>
      </c>
      <c r="C876">
        <v>2024</v>
      </c>
      <c r="D876" t="s">
        <v>156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96</v>
      </c>
      <c r="C877">
        <v>2024</v>
      </c>
      <c r="D877" t="s">
        <v>156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96</v>
      </c>
      <c r="C878">
        <v>2024</v>
      </c>
      <c r="D878" t="s">
        <v>156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97</v>
      </c>
      <c r="C879">
        <v>2024</v>
      </c>
      <c r="D879" t="s">
        <v>157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97</v>
      </c>
      <c r="C880">
        <v>2024</v>
      </c>
      <c r="D880" t="s">
        <v>157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97</v>
      </c>
      <c r="C881">
        <v>2024</v>
      </c>
      <c r="D881" t="s">
        <v>157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97</v>
      </c>
      <c r="C882">
        <v>2024</v>
      </c>
      <c r="D882" t="s">
        <v>157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97</v>
      </c>
      <c r="C883">
        <v>2024</v>
      </c>
      <c r="D883" t="s">
        <v>157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97</v>
      </c>
      <c r="C884">
        <v>2024</v>
      </c>
      <c r="D884" t="s">
        <v>157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97</v>
      </c>
      <c r="C885">
        <v>2024</v>
      </c>
      <c r="D885" t="s">
        <v>157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97</v>
      </c>
      <c r="C886">
        <v>2024</v>
      </c>
      <c r="D886" t="s">
        <v>157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97</v>
      </c>
      <c r="C887">
        <v>2024</v>
      </c>
      <c r="D887" t="s">
        <v>157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97</v>
      </c>
      <c r="C888">
        <v>2024</v>
      </c>
      <c r="D888" t="s">
        <v>157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97</v>
      </c>
      <c r="C889">
        <v>2024</v>
      </c>
      <c r="D889" t="s">
        <v>157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97</v>
      </c>
      <c r="C890">
        <v>2024</v>
      </c>
      <c r="D890" t="s">
        <v>157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97</v>
      </c>
      <c r="C891">
        <v>2024</v>
      </c>
      <c r="D891" t="s">
        <v>157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97</v>
      </c>
      <c r="C892">
        <v>2024</v>
      </c>
      <c r="D892" t="s">
        <v>157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97</v>
      </c>
      <c r="C893">
        <v>2024</v>
      </c>
      <c r="D893" t="s">
        <v>157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97</v>
      </c>
      <c r="C894">
        <v>2024</v>
      </c>
      <c r="D894" t="s">
        <v>157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97</v>
      </c>
      <c r="C895">
        <v>2024</v>
      </c>
      <c r="D895" t="s">
        <v>157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97</v>
      </c>
      <c r="C896">
        <v>2024</v>
      </c>
      <c r="D896" t="s">
        <v>157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97</v>
      </c>
      <c r="C897">
        <v>2024</v>
      </c>
      <c r="D897" t="s">
        <v>157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97</v>
      </c>
      <c r="C898">
        <v>2024</v>
      </c>
      <c r="D898" t="s">
        <v>157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97</v>
      </c>
      <c r="C899">
        <v>2024</v>
      </c>
      <c r="D899" t="s">
        <v>157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97</v>
      </c>
      <c r="C900">
        <v>2024</v>
      </c>
      <c r="D900" t="s">
        <v>157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97</v>
      </c>
      <c r="C901">
        <v>2024</v>
      </c>
      <c r="D901" t="s">
        <v>157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97</v>
      </c>
      <c r="C902">
        <v>2024</v>
      </c>
      <c r="D902" t="s">
        <v>157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97</v>
      </c>
      <c r="C903">
        <v>2024</v>
      </c>
      <c r="D903" t="s">
        <v>157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97</v>
      </c>
      <c r="C904">
        <v>2024</v>
      </c>
      <c r="D904" t="s">
        <v>157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97</v>
      </c>
      <c r="C905">
        <v>2024</v>
      </c>
      <c r="D905" t="s">
        <v>157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97</v>
      </c>
      <c r="C906">
        <v>2024</v>
      </c>
      <c r="D906" t="s">
        <v>157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97</v>
      </c>
      <c r="C907">
        <v>2024</v>
      </c>
      <c r="D907" t="s">
        <v>157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97</v>
      </c>
      <c r="C908">
        <v>2024</v>
      </c>
      <c r="D908" t="s">
        <v>157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97</v>
      </c>
      <c r="C909">
        <v>2024</v>
      </c>
      <c r="D909" t="s">
        <v>157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98</v>
      </c>
      <c r="C910">
        <v>2024</v>
      </c>
      <c r="D910" t="s">
        <v>158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98</v>
      </c>
      <c r="C911">
        <v>2024</v>
      </c>
      <c r="D911" t="s">
        <v>158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98</v>
      </c>
      <c r="C912">
        <v>2024</v>
      </c>
      <c r="D912" t="s">
        <v>158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98</v>
      </c>
      <c r="C913">
        <v>2024</v>
      </c>
      <c r="D913" t="s">
        <v>158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98</v>
      </c>
      <c r="C914">
        <v>2024</v>
      </c>
      <c r="D914" t="s">
        <v>158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98</v>
      </c>
      <c r="C915">
        <v>2024</v>
      </c>
      <c r="D915" t="s">
        <v>158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98</v>
      </c>
      <c r="C916">
        <v>2024</v>
      </c>
      <c r="D916" t="s">
        <v>158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98</v>
      </c>
      <c r="C917">
        <v>2024</v>
      </c>
      <c r="D917" t="s">
        <v>158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98</v>
      </c>
      <c r="C918">
        <v>2024</v>
      </c>
      <c r="D918" t="s">
        <v>158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98</v>
      </c>
      <c r="C919">
        <v>2024</v>
      </c>
      <c r="D919" t="s">
        <v>158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98</v>
      </c>
      <c r="C920">
        <v>2024</v>
      </c>
      <c r="D920" t="s">
        <v>158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98</v>
      </c>
      <c r="C921">
        <v>2024</v>
      </c>
      <c r="D921" t="s">
        <v>158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98</v>
      </c>
      <c r="C922">
        <v>2024</v>
      </c>
      <c r="D922" t="s">
        <v>158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98</v>
      </c>
      <c r="C923">
        <v>2024</v>
      </c>
      <c r="D923" t="s">
        <v>158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98</v>
      </c>
      <c r="C924">
        <v>2024</v>
      </c>
      <c r="D924" t="s">
        <v>158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98</v>
      </c>
      <c r="C925">
        <v>2024</v>
      </c>
      <c r="D925" t="s">
        <v>158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98</v>
      </c>
      <c r="C926">
        <v>2024</v>
      </c>
      <c r="D926" t="s">
        <v>158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98</v>
      </c>
      <c r="C927">
        <v>2024</v>
      </c>
      <c r="D927" t="s">
        <v>158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98</v>
      </c>
      <c r="C928">
        <v>2024</v>
      </c>
      <c r="D928" t="s">
        <v>158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98</v>
      </c>
      <c r="C929">
        <v>2024</v>
      </c>
      <c r="D929" t="s">
        <v>158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98</v>
      </c>
      <c r="C930">
        <v>2024</v>
      </c>
      <c r="D930" t="s">
        <v>158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98</v>
      </c>
      <c r="C931">
        <v>2024</v>
      </c>
      <c r="D931" t="s">
        <v>158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98</v>
      </c>
      <c r="C932">
        <v>2024</v>
      </c>
      <c r="D932" t="s">
        <v>158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98</v>
      </c>
      <c r="C933">
        <v>2024</v>
      </c>
      <c r="D933" t="s">
        <v>158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98</v>
      </c>
      <c r="C934">
        <v>2024</v>
      </c>
      <c r="D934" t="s">
        <v>158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98</v>
      </c>
      <c r="C935">
        <v>2024</v>
      </c>
      <c r="D935" t="s">
        <v>158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98</v>
      </c>
      <c r="C936">
        <v>2024</v>
      </c>
      <c r="D936" t="s">
        <v>158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98</v>
      </c>
      <c r="C937">
        <v>2024</v>
      </c>
      <c r="D937" t="s">
        <v>158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98</v>
      </c>
      <c r="C938">
        <v>2024</v>
      </c>
      <c r="D938" t="s">
        <v>158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98</v>
      </c>
      <c r="C939">
        <v>2024</v>
      </c>
      <c r="D939" t="s">
        <v>158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99</v>
      </c>
      <c r="C940">
        <v>2024</v>
      </c>
      <c r="D940" t="s">
        <v>159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99</v>
      </c>
      <c r="C941">
        <v>2024</v>
      </c>
      <c r="D941" t="s">
        <v>159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99</v>
      </c>
      <c r="C942">
        <v>2024</v>
      </c>
      <c r="D942" t="s">
        <v>159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99</v>
      </c>
      <c r="C943">
        <v>2024</v>
      </c>
      <c r="D943" t="s">
        <v>159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99</v>
      </c>
      <c r="C944">
        <v>2024</v>
      </c>
      <c r="D944" t="s">
        <v>159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99</v>
      </c>
      <c r="C945">
        <v>2024</v>
      </c>
      <c r="D945" t="s">
        <v>159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99</v>
      </c>
      <c r="C946">
        <v>2024</v>
      </c>
      <c r="D946" t="s">
        <v>159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99</v>
      </c>
      <c r="C947">
        <v>2024</v>
      </c>
      <c r="D947" t="s">
        <v>159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99</v>
      </c>
      <c r="C948">
        <v>2024</v>
      </c>
      <c r="D948" t="s">
        <v>159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99</v>
      </c>
      <c r="C949">
        <v>2024</v>
      </c>
      <c r="D949" t="s">
        <v>159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99</v>
      </c>
      <c r="C950">
        <v>2024</v>
      </c>
      <c r="D950" t="s">
        <v>159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99</v>
      </c>
      <c r="C951">
        <v>2024</v>
      </c>
      <c r="D951" t="s">
        <v>159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99</v>
      </c>
      <c r="C952">
        <v>2024</v>
      </c>
      <c r="D952" t="s">
        <v>159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99</v>
      </c>
      <c r="C953">
        <v>2024</v>
      </c>
      <c r="D953" t="s">
        <v>159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99</v>
      </c>
      <c r="C954">
        <v>2024</v>
      </c>
      <c r="D954" t="s">
        <v>159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99</v>
      </c>
      <c r="C955">
        <v>2024</v>
      </c>
      <c r="D955" t="s">
        <v>159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99</v>
      </c>
      <c r="C956">
        <v>2024</v>
      </c>
      <c r="D956" t="s">
        <v>159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99</v>
      </c>
      <c r="C957">
        <v>2024</v>
      </c>
      <c r="D957" t="s">
        <v>159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99</v>
      </c>
      <c r="C958">
        <v>2024</v>
      </c>
      <c r="D958" t="s">
        <v>159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99</v>
      </c>
      <c r="C959">
        <v>2024</v>
      </c>
      <c r="D959" t="s">
        <v>159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99</v>
      </c>
      <c r="C960">
        <v>2024</v>
      </c>
      <c r="D960" t="s">
        <v>159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99</v>
      </c>
      <c r="C961">
        <v>2024</v>
      </c>
      <c r="D961" t="s">
        <v>159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99</v>
      </c>
      <c r="C962">
        <v>2024</v>
      </c>
      <c r="D962" t="s">
        <v>159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99</v>
      </c>
      <c r="C963">
        <v>2024</v>
      </c>
      <c r="D963" t="s">
        <v>159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99</v>
      </c>
      <c r="C964">
        <v>2024</v>
      </c>
      <c r="D964" t="s">
        <v>159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99</v>
      </c>
      <c r="C965">
        <v>2024</v>
      </c>
      <c r="D965" t="s">
        <v>159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99</v>
      </c>
      <c r="C966">
        <v>2024</v>
      </c>
      <c r="D966" t="s">
        <v>159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99</v>
      </c>
      <c r="C967">
        <v>2024</v>
      </c>
      <c r="D967" t="s">
        <v>159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99</v>
      </c>
      <c r="C968">
        <v>2024</v>
      </c>
      <c r="D968" t="s">
        <v>159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99</v>
      </c>
      <c r="C969">
        <v>2024</v>
      </c>
      <c r="D969" t="s">
        <v>159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99</v>
      </c>
      <c r="C970">
        <v>2024</v>
      </c>
      <c r="D970" t="s">
        <v>159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86</v>
      </c>
      <c r="C971">
        <v>2025</v>
      </c>
      <c r="D971" t="s">
        <v>160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86</v>
      </c>
      <c r="C972">
        <v>2025</v>
      </c>
      <c r="D972" t="s">
        <v>160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86</v>
      </c>
      <c r="C973">
        <v>2025</v>
      </c>
      <c r="D973" t="s">
        <v>160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86</v>
      </c>
      <c r="C974">
        <v>2025</v>
      </c>
      <c r="D974" t="s">
        <v>160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86</v>
      </c>
      <c r="C975">
        <v>2025</v>
      </c>
      <c r="D975" t="s">
        <v>160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86</v>
      </c>
      <c r="C976">
        <v>2025</v>
      </c>
      <c r="D976" t="s">
        <v>160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86</v>
      </c>
      <c r="C977">
        <v>2025</v>
      </c>
      <c r="D977" t="s">
        <v>160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86</v>
      </c>
      <c r="C978">
        <v>2025</v>
      </c>
      <c r="D978" t="s">
        <v>160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86</v>
      </c>
      <c r="C979">
        <v>2025</v>
      </c>
      <c r="D979" t="s">
        <v>160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86</v>
      </c>
      <c r="C980">
        <v>2025</v>
      </c>
      <c r="D980" t="s">
        <v>160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86</v>
      </c>
      <c r="C981">
        <v>2025</v>
      </c>
      <c r="D981" t="s">
        <v>160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86</v>
      </c>
      <c r="C982">
        <v>2025</v>
      </c>
      <c r="D982" t="s">
        <v>160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86</v>
      </c>
      <c r="C983">
        <v>2025</v>
      </c>
      <c r="D983" t="s">
        <v>160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86</v>
      </c>
      <c r="C984">
        <v>2025</v>
      </c>
      <c r="D984" t="s">
        <v>160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86</v>
      </c>
      <c r="C985">
        <v>2025</v>
      </c>
      <c r="D985" t="s">
        <v>160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86</v>
      </c>
      <c r="C986">
        <v>2025</v>
      </c>
      <c r="D986" t="s">
        <v>160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86</v>
      </c>
      <c r="C987">
        <v>2025</v>
      </c>
      <c r="D987" t="s">
        <v>160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86</v>
      </c>
      <c r="C988">
        <v>2025</v>
      </c>
      <c r="D988" t="s">
        <v>160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86</v>
      </c>
      <c r="C989">
        <v>2025</v>
      </c>
      <c r="D989" t="s">
        <v>160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86</v>
      </c>
      <c r="C990">
        <v>2025</v>
      </c>
      <c r="D990" t="s">
        <v>160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86</v>
      </c>
      <c r="C991">
        <v>2025</v>
      </c>
      <c r="D991" t="s">
        <v>160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86</v>
      </c>
      <c r="C992">
        <v>2025</v>
      </c>
      <c r="D992" t="s">
        <v>160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86</v>
      </c>
      <c r="C993">
        <v>2025</v>
      </c>
      <c r="D993" t="s">
        <v>160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86</v>
      </c>
      <c r="C994">
        <v>2025</v>
      </c>
      <c r="D994" t="s">
        <v>160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86</v>
      </c>
      <c r="C995">
        <v>2025</v>
      </c>
      <c r="D995" t="s">
        <v>160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86</v>
      </c>
      <c r="C996">
        <v>2025</v>
      </c>
      <c r="D996" t="s">
        <v>160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86</v>
      </c>
      <c r="C997">
        <v>2025</v>
      </c>
      <c r="D997" t="s">
        <v>160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86</v>
      </c>
      <c r="C998">
        <v>2025</v>
      </c>
      <c r="D998" t="s">
        <v>160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86</v>
      </c>
      <c r="C999">
        <v>2025</v>
      </c>
      <c r="D999" t="s">
        <v>160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86</v>
      </c>
      <c r="C1000">
        <v>2025</v>
      </c>
      <c r="D1000" t="s">
        <v>160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86</v>
      </c>
      <c r="C1001">
        <v>2025</v>
      </c>
      <c r="D1001" t="s">
        <v>160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100</v>
      </c>
      <c r="C1002">
        <v>2025</v>
      </c>
      <c r="D1002" t="s">
        <v>161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100</v>
      </c>
      <c r="C1003">
        <v>2025</v>
      </c>
      <c r="D1003" t="s">
        <v>161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100</v>
      </c>
      <c r="C1004">
        <v>2025</v>
      </c>
      <c r="D1004" t="s">
        <v>161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100</v>
      </c>
      <c r="C1005">
        <v>2025</v>
      </c>
      <c r="D1005" t="s">
        <v>161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100</v>
      </c>
      <c r="C1006">
        <v>2025</v>
      </c>
      <c r="D1006" t="s">
        <v>161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100</v>
      </c>
      <c r="C1007">
        <v>2025</v>
      </c>
      <c r="D1007" t="s">
        <v>161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100</v>
      </c>
      <c r="C1008">
        <v>2025</v>
      </c>
      <c r="D1008" t="s">
        <v>161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100</v>
      </c>
      <c r="C1009">
        <v>2025</v>
      </c>
      <c r="D1009" t="s">
        <v>161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100</v>
      </c>
      <c r="C1010">
        <v>2025</v>
      </c>
      <c r="D1010" t="s">
        <v>161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100</v>
      </c>
      <c r="C1011">
        <v>2025</v>
      </c>
      <c r="D1011" t="s">
        <v>161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100</v>
      </c>
      <c r="C1012">
        <v>2025</v>
      </c>
      <c r="D1012" t="s">
        <v>161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100</v>
      </c>
      <c r="C1013">
        <v>2025</v>
      </c>
      <c r="D1013" t="s">
        <v>161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100</v>
      </c>
      <c r="C1014">
        <v>2025</v>
      </c>
      <c r="D1014" t="s">
        <v>161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100</v>
      </c>
      <c r="C1015">
        <v>2025</v>
      </c>
      <c r="D1015" t="s">
        <v>161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100</v>
      </c>
      <c r="C1016">
        <v>2025</v>
      </c>
      <c r="D1016" t="s">
        <v>161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100</v>
      </c>
      <c r="C1017">
        <v>2025</v>
      </c>
      <c r="D1017" t="s">
        <v>161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100</v>
      </c>
      <c r="C1018">
        <v>2025</v>
      </c>
      <c r="D1018" t="s">
        <v>161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100</v>
      </c>
      <c r="C1019">
        <v>2025</v>
      </c>
      <c r="D1019" t="s">
        <v>161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100</v>
      </c>
      <c r="C1020">
        <v>2025</v>
      </c>
      <c r="D1020" t="s">
        <v>161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100</v>
      </c>
      <c r="C1021">
        <v>2025</v>
      </c>
      <c r="D1021" t="s">
        <v>161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100</v>
      </c>
      <c r="C1022">
        <v>2025</v>
      </c>
      <c r="D1022" t="s">
        <v>161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100</v>
      </c>
      <c r="C1023">
        <v>2025</v>
      </c>
      <c r="D1023" t="s">
        <v>161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100</v>
      </c>
      <c r="C1024">
        <v>2025</v>
      </c>
      <c r="D1024" t="s">
        <v>161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100</v>
      </c>
      <c r="C1025">
        <v>2025</v>
      </c>
      <c r="D1025" t="s">
        <v>161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100</v>
      </c>
      <c r="C1026">
        <v>2025</v>
      </c>
      <c r="D1026" t="s">
        <v>161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100</v>
      </c>
      <c r="C1027">
        <v>2025</v>
      </c>
      <c r="D1027" t="s">
        <v>161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100</v>
      </c>
      <c r="C1028">
        <v>2025</v>
      </c>
      <c r="D1028" t="s">
        <v>161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100</v>
      </c>
      <c r="C1029">
        <v>2025</v>
      </c>
      <c r="D1029" t="s">
        <v>161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101</v>
      </c>
      <c r="C1030">
        <v>2025</v>
      </c>
      <c r="D1030" t="s">
        <v>162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101</v>
      </c>
      <c r="C1031">
        <v>2025</v>
      </c>
      <c r="D1031" t="s">
        <v>162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101</v>
      </c>
      <c r="C1032">
        <v>2025</v>
      </c>
      <c r="D1032" t="s">
        <v>162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101</v>
      </c>
      <c r="C1033">
        <v>2025</v>
      </c>
      <c r="D1033" t="s">
        <v>162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101</v>
      </c>
      <c r="C1034">
        <v>2025</v>
      </c>
      <c r="D1034" t="s">
        <v>162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101</v>
      </c>
      <c r="C1035">
        <v>2025</v>
      </c>
      <c r="D1035" t="s">
        <v>162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101</v>
      </c>
      <c r="C1036">
        <v>2025</v>
      </c>
      <c r="D1036" t="s">
        <v>162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101</v>
      </c>
      <c r="C1037">
        <v>2025</v>
      </c>
      <c r="D1037" t="s">
        <v>162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101</v>
      </c>
      <c r="C1038">
        <v>2025</v>
      </c>
      <c r="D1038" t="s">
        <v>162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101</v>
      </c>
      <c r="C1039">
        <v>2025</v>
      </c>
      <c r="D1039" t="s">
        <v>162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101</v>
      </c>
      <c r="C1040">
        <v>2025</v>
      </c>
      <c r="D1040" t="s">
        <v>162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101</v>
      </c>
      <c r="C1041">
        <v>2025</v>
      </c>
      <c r="D1041" t="s">
        <v>162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101</v>
      </c>
      <c r="C1042">
        <v>2025</v>
      </c>
      <c r="D1042" t="s">
        <v>162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101</v>
      </c>
      <c r="C1043">
        <v>2025</v>
      </c>
      <c r="D1043" t="s">
        <v>162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101</v>
      </c>
      <c r="C1044">
        <v>2025</v>
      </c>
      <c r="D1044" t="s">
        <v>162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101</v>
      </c>
      <c r="C1045">
        <v>2025</v>
      </c>
      <c r="D1045" t="s">
        <v>162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101</v>
      </c>
      <c r="C1046">
        <v>2025</v>
      </c>
      <c r="D1046" t="s">
        <v>162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101</v>
      </c>
      <c r="C1047">
        <v>2025</v>
      </c>
      <c r="D1047" t="s">
        <v>162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101</v>
      </c>
      <c r="C1048">
        <v>2025</v>
      </c>
      <c r="D1048" t="s">
        <v>162</v>
      </c>
      <c r="E1048" s="35">
        <v>45735</v>
      </c>
      <c r="F1048">
        <v>19</v>
      </c>
    </row>
    <row r="1049" spans="1:6" x14ac:dyDescent="0.25">
      <c r="A1049" t="str">
        <f t="shared" ref="A1049:A1112" si="18">D1421&amp;G1049</f>
        <v/>
      </c>
      <c r="B1049" t="s">
        <v>101</v>
      </c>
      <c r="C1049">
        <v>2025</v>
      </c>
      <c r="D1049" t="s">
        <v>162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101</v>
      </c>
      <c r="C1050">
        <v>2025</v>
      </c>
      <c r="D1050" t="s">
        <v>162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101</v>
      </c>
      <c r="C1051">
        <v>2025</v>
      </c>
      <c r="D1051" t="s">
        <v>162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101</v>
      </c>
      <c r="C1052">
        <v>2025</v>
      </c>
      <c r="D1052" t="s">
        <v>162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101</v>
      </c>
      <c r="C1053">
        <v>2025</v>
      </c>
      <c r="D1053" t="s">
        <v>162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101</v>
      </c>
      <c r="C1054">
        <v>2025</v>
      </c>
      <c r="D1054" t="s">
        <v>162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101</v>
      </c>
      <c r="C1055">
        <v>2025</v>
      </c>
      <c r="D1055" t="s">
        <v>162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101</v>
      </c>
      <c r="C1056">
        <v>2025</v>
      </c>
      <c r="D1056" t="s">
        <v>162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101</v>
      </c>
      <c r="C1057">
        <v>2025</v>
      </c>
      <c r="D1057" t="s">
        <v>162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101</v>
      </c>
      <c r="C1058">
        <v>2025</v>
      </c>
      <c r="D1058" t="s">
        <v>162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101</v>
      </c>
      <c r="C1059">
        <v>2025</v>
      </c>
      <c r="D1059" t="s">
        <v>162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101</v>
      </c>
      <c r="C1060">
        <v>2025</v>
      </c>
      <c r="D1060" t="s">
        <v>162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91</v>
      </c>
      <c r="C1061">
        <v>2025</v>
      </c>
      <c r="D1061" t="s">
        <v>163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91</v>
      </c>
      <c r="C1062">
        <v>2025</v>
      </c>
      <c r="D1062" t="s">
        <v>163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91</v>
      </c>
      <c r="C1063">
        <v>2025</v>
      </c>
      <c r="D1063" t="s">
        <v>163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91</v>
      </c>
      <c r="C1064">
        <v>2025</v>
      </c>
      <c r="D1064" t="s">
        <v>163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91</v>
      </c>
      <c r="C1065">
        <v>2025</v>
      </c>
      <c r="D1065" t="s">
        <v>163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91</v>
      </c>
      <c r="C1066">
        <v>2025</v>
      </c>
      <c r="D1066" t="s">
        <v>163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91</v>
      </c>
      <c r="C1067">
        <v>2025</v>
      </c>
      <c r="D1067" t="s">
        <v>163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91</v>
      </c>
      <c r="C1068">
        <v>2025</v>
      </c>
      <c r="D1068" t="s">
        <v>163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91</v>
      </c>
      <c r="C1069">
        <v>2025</v>
      </c>
      <c r="D1069" t="s">
        <v>163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91</v>
      </c>
      <c r="C1070">
        <v>2025</v>
      </c>
      <c r="D1070" t="s">
        <v>163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91</v>
      </c>
      <c r="C1071">
        <v>2025</v>
      </c>
      <c r="D1071" t="s">
        <v>163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91</v>
      </c>
      <c r="C1072">
        <v>2025</v>
      </c>
      <c r="D1072" t="s">
        <v>163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91</v>
      </c>
      <c r="C1073">
        <v>2025</v>
      </c>
      <c r="D1073" t="s">
        <v>163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91</v>
      </c>
      <c r="C1074">
        <v>2025</v>
      </c>
      <c r="D1074" t="s">
        <v>163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91</v>
      </c>
      <c r="C1075">
        <v>2025</v>
      </c>
      <c r="D1075" t="s">
        <v>163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91</v>
      </c>
      <c r="C1076">
        <v>2025</v>
      </c>
      <c r="D1076" t="s">
        <v>163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91</v>
      </c>
      <c r="C1077">
        <v>2025</v>
      </c>
      <c r="D1077" t="s">
        <v>163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91</v>
      </c>
      <c r="C1078">
        <v>2025</v>
      </c>
      <c r="D1078" t="s">
        <v>163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91</v>
      </c>
      <c r="C1079">
        <v>2025</v>
      </c>
      <c r="D1079" t="s">
        <v>163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91</v>
      </c>
      <c r="C1080">
        <v>2025</v>
      </c>
      <c r="D1080" t="s">
        <v>163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91</v>
      </c>
      <c r="C1081">
        <v>2025</v>
      </c>
      <c r="D1081" t="s">
        <v>163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91</v>
      </c>
      <c r="C1082">
        <v>2025</v>
      </c>
      <c r="D1082" t="s">
        <v>163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91</v>
      </c>
      <c r="C1083">
        <v>2025</v>
      </c>
      <c r="D1083" t="s">
        <v>163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91</v>
      </c>
      <c r="C1084">
        <v>2025</v>
      </c>
      <c r="D1084" t="s">
        <v>163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91</v>
      </c>
      <c r="C1085">
        <v>2025</v>
      </c>
      <c r="D1085" t="s">
        <v>163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91</v>
      </c>
      <c r="C1086">
        <v>2025</v>
      </c>
      <c r="D1086" t="s">
        <v>163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91</v>
      </c>
      <c r="C1087">
        <v>2025</v>
      </c>
      <c r="D1087" t="s">
        <v>163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91</v>
      </c>
      <c r="C1088">
        <v>2025</v>
      </c>
      <c r="D1088" t="s">
        <v>163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91</v>
      </c>
      <c r="C1089">
        <v>2025</v>
      </c>
      <c r="D1089" t="s">
        <v>163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91</v>
      </c>
      <c r="C1090">
        <v>2025</v>
      </c>
      <c r="D1090" t="s">
        <v>163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92</v>
      </c>
      <c r="C1091">
        <v>2025</v>
      </c>
      <c r="D1091" t="s">
        <v>164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92</v>
      </c>
      <c r="C1092">
        <v>2025</v>
      </c>
      <c r="D1092" t="s">
        <v>164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92</v>
      </c>
      <c r="C1093">
        <v>2025</v>
      </c>
      <c r="D1093" t="s">
        <v>164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92</v>
      </c>
      <c r="C1094">
        <v>2025</v>
      </c>
      <c r="D1094" t="s">
        <v>164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92</v>
      </c>
      <c r="C1095">
        <v>2025</v>
      </c>
      <c r="D1095" t="s">
        <v>164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92</v>
      </c>
      <c r="C1096">
        <v>2025</v>
      </c>
      <c r="D1096" t="s">
        <v>164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92</v>
      </c>
      <c r="C1097">
        <v>2025</v>
      </c>
      <c r="D1097" t="s">
        <v>164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92</v>
      </c>
      <c r="C1098">
        <v>2025</v>
      </c>
      <c r="D1098" t="s">
        <v>164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92</v>
      </c>
      <c r="C1099">
        <v>2025</v>
      </c>
      <c r="D1099" t="s">
        <v>164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92</v>
      </c>
      <c r="C1100">
        <v>2025</v>
      </c>
      <c r="D1100" t="s">
        <v>164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:A12300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2023-05-11T08:15:15Z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